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stripeystork.sharepoint.com/sites/StripeyStork/Shared Documents/07. Campaigns/05. Santa Stork/Santa Stork 2024/Master Files/"/>
    </mc:Choice>
  </mc:AlternateContent>
  <xr:revisionPtr revIDLastSave="56" documentId="14_{1596748B-9074-4386-A336-5E55EA3A2543}" xr6:coauthVersionLast="47" xr6:coauthVersionMax="47" xr10:uidLastSave="{CBE80550-22C8-4BF7-A9E8-46E6E07EEB92}"/>
  <bookViews>
    <workbookView xWindow="-108" yWindow="-108" windowWidth="23256" windowHeight="12576" xr2:uid="{7368582A-A79F-4461-B313-33C192170208}"/>
  </bookViews>
  <sheets>
    <sheet name="Instructions" sheetId="14" r:id="rId1"/>
    <sheet name="Example" sheetId="13" r:id="rId2"/>
    <sheet name="Referral_Requests" sheetId="7" r:id="rId3"/>
    <sheet name="Lists" sheetId="5" state="hidden" r:id="rId4"/>
    <sheet name="Slots" sheetId="10" state="hidden" r:id="rId5"/>
    <sheet name="Referral_Partners" sheetId="11" state="hidden" r:id="rId6"/>
  </sheets>
  <externalReferences>
    <externalReference r:id="rId7"/>
  </externalReferences>
  <definedNames>
    <definedName name="Address" localSheetId="1">Example!$C$4</definedName>
    <definedName name="Address">Referral_Requests!$C$4</definedName>
    <definedName name="Age" localSheetId="0">[1]Lists!$B$2:$B$23</definedName>
    <definedName name="Age">Lists!$C$2:$C$23</definedName>
    <definedName name="Collection_Slot" localSheetId="0">[1]Lists!$D$2:$D$3</definedName>
    <definedName name="Collection_Slot">Lists!$G$2:$G$3</definedName>
    <definedName name="CollectionDate" localSheetId="1">Example!$H$8</definedName>
    <definedName name="CollectionDate" localSheetId="0">[1]Referral_Requests!$H$8</definedName>
    <definedName name="CollectionDate">Referral_Requests!$H$8</definedName>
    <definedName name="CollectionTime" localSheetId="1">Example!$H$9</definedName>
    <definedName name="CollectionTime">Referral_Requests!$H$9</definedName>
    <definedName name="Email" localSheetId="1">Example!$C$6</definedName>
    <definedName name="Email" localSheetId="0">[1]Referral_Requests!$C$6</definedName>
    <definedName name="Email">Referral_Requests!$C$6</definedName>
    <definedName name="Family" localSheetId="0">[1]Lists!$C$2:$C$101</definedName>
    <definedName name="Family">Lists!$E$2:$E$101</definedName>
    <definedName name="Gender" localSheetId="0">[1]Lists!$A$2:$A$4</definedName>
    <definedName name="Gender">Lists!$A$2:$A$4</definedName>
    <definedName name="Mobile" localSheetId="1">Example!$F$6</definedName>
    <definedName name="Mobile">Referral_Requests!$F$6</definedName>
    <definedName name="Organisation" localSheetId="1">Example!$F$2</definedName>
    <definedName name="Organisation">Referral_Requests!$F$2</definedName>
    <definedName name="Pickup">Lists!$G$2:$G$3</definedName>
    <definedName name="Postcode" localSheetId="1">Example!$H$4</definedName>
    <definedName name="Postcode">Referral_Requests!$H$4</definedName>
    <definedName name="Reason">Table1[Reason]</definedName>
    <definedName name="ReferralSource" localSheetId="1">Example!$C$2</definedName>
    <definedName name="ReferralSource">Referral_Requests!$C$2</definedName>
    <definedName name="Team" localSheetId="1">Example!$H$2</definedName>
    <definedName name="Team">Referral_Requests!$H$2</definedName>
    <definedName name="Town" localSheetId="1">Example!$F$4</definedName>
    <definedName name="Town">Referral_Requests!$F$4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7" l="1"/>
  <c r="F204" i="7"/>
  <c r="F205" i="7"/>
  <c r="F206"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157" i="7"/>
  <c r="M158" i="7"/>
  <c r="M159" i="7"/>
  <c r="M160" i="7"/>
  <c r="M161"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190" i="7"/>
  <c r="M191" i="7"/>
  <c r="M192" i="7"/>
  <c r="M193" i="7"/>
  <c r="M194" i="7"/>
  <c r="M195" i="7"/>
  <c r="M196" i="7"/>
  <c r="M197" i="7"/>
  <c r="M198" i="7"/>
  <c r="M199" i="7"/>
  <c r="M200" i="7"/>
  <c r="M201" i="7"/>
  <c r="M202" i="7"/>
  <c r="M203" i="7"/>
  <c r="M204" i="7"/>
  <c r="M205" i="7"/>
  <c r="M206" i="7"/>
  <c r="M207" i="7"/>
  <c r="M208" i="7"/>
  <c r="M209" i="7"/>
  <c r="M210" i="7"/>
  <c r="M211" i="7"/>
  <c r="M212" i="7"/>
  <c r="M213" i="7"/>
  <c r="M214" i="7"/>
  <c r="M215" i="7"/>
  <c r="M216" i="7"/>
  <c r="M217" i="7"/>
  <c r="M218" i="7"/>
  <c r="M219" i="7"/>
  <c r="M220" i="7"/>
  <c r="M221" i="7"/>
  <c r="M222" i="7"/>
  <c r="M223" i="7"/>
  <c r="M224" i="7"/>
  <c r="M225" i="7"/>
  <c r="M226" i="7"/>
  <c r="M227" i="7"/>
  <c r="M228" i="7"/>
  <c r="M229" i="7"/>
  <c r="M230" i="7"/>
  <c r="M231" i="7"/>
  <c r="M232" i="7"/>
  <c r="M233" i="7"/>
  <c r="M234" i="7"/>
  <c r="M235" i="7"/>
  <c r="M236" i="7"/>
  <c r="M237" i="7"/>
  <c r="M238" i="7"/>
  <c r="M239" i="7"/>
  <c r="M240" i="7"/>
  <c r="M241" i="7"/>
  <c r="M242" i="7"/>
  <c r="M243" i="7"/>
  <c r="M244" i="7"/>
  <c r="M245" i="7"/>
  <c r="M246" i="7"/>
  <c r="M247" i="7"/>
  <c r="M248" i="7"/>
  <c r="M249" i="7"/>
  <c r="M250" i="7"/>
  <c r="M251" i="7"/>
  <c r="M252" i="7"/>
  <c r="M253" i="7"/>
  <c r="M254" i="7"/>
  <c r="M255" i="7"/>
  <c r="M256" i="7"/>
  <c r="M257" i="7"/>
  <c r="M258" i="7"/>
  <c r="M259" i="7"/>
  <c r="M260" i="7"/>
  <c r="M261" i="7"/>
  <c r="M262" i="7"/>
  <c r="M263" i="7"/>
  <c r="M264" i="7"/>
  <c r="M265" i="7"/>
  <c r="M266" i="7"/>
  <c r="M267" i="7"/>
  <c r="M268" i="7"/>
  <c r="M269" i="7"/>
  <c r="M270" i="7"/>
  <c r="M271" i="7"/>
  <c r="M272" i="7"/>
  <c r="M273" i="7"/>
  <c r="M274" i="7"/>
  <c r="M275" i="7"/>
  <c r="M276" i="7"/>
  <c r="M277" i="7"/>
  <c r="M278" i="7"/>
  <c r="M279" i="7"/>
  <c r="M280" i="7"/>
  <c r="M281" i="7"/>
  <c r="M282" i="7"/>
  <c r="M283" i="7"/>
  <c r="M284" i="7"/>
  <c r="M285" i="7"/>
  <c r="M286" i="7"/>
  <c r="M287" i="7"/>
  <c r="M288" i="7"/>
  <c r="M289" i="7"/>
  <c r="M290" i="7"/>
  <c r="M291" i="7"/>
  <c r="M292" i="7"/>
  <c r="M293" i="7"/>
  <c r="M294" i="7"/>
  <c r="M295" i="7"/>
  <c r="M296" i="7"/>
  <c r="M297" i="7"/>
  <c r="M298" i="7"/>
  <c r="M299" i="7"/>
  <c r="M300" i="7"/>
  <c r="M301" i="7"/>
  <c r="M302" i="7"/>
  <c r="M303" i="7"/>
  <c r="M304" i="7"/>
  <c r="M305" i="7"/>
  <c r="M306" i="7"/>
  <c r="M307" i="7"/>
  <c r="M308" i="7"/>
  <c r="M309" i="7"/>
  <c r="M310" i="7"/>
  <c r="M311" i="7"/>
  <c r="M312" i="7"/>
  <c r="M313" i="7"/>
  <c r="M314" i="7"/>
  <c r="M315" i="7"/>
  <c r="M316" i="7"/>
  <c r="M317" i="7"/>
  <c r="M318" i="7"/>
  <c r="M319" i="7"/>
  <c r="M320" i="7"/>
  <c r="M321" i="7"/>
  <c r="M322" i="7"/>
  <c r="M323" i="7"/>
  <c r="M324" i="7"/>
  <c r="M325" i="7"/>
  <c r="M326" i="7"/>
  <c r="M327" i="7"/>
  <c r="M328" i="7"/>
  <c r="M329" i="7"/>
  <c r="M330" i="7"/>
  <c r="M331" i="7"/>
  <c r="M332" i="7"/>
  <c r="M333" i="7"/>
  <c r="M334" i="7"/>
  <c r="M335" i="7"/>
  <c r="M336" i="7"/>
  <c r="M337" i="7"/>
  <c r="M338" i="7"/>
  <c r="M339" i="7"/>
  <c r="M340" i="7"/>
  <c r="M341" i="7"/>
  <c r="M342" i="7"/>
  <c r="M343" i="7"/>
  <c r="M344" i="7"/>
  <c r="M345" i="7"/>
  <c r="M346" i="7"/>
  <c r="M347" i="7"/>
  <c r="M348" i="7"/>
  <c r="M349" i="7"/>
  <c r="M350" i="7"/>
  <c r="M351" i="7"/>
  <c r="M352" i="7"/>
  <c r="M353" i="7"/>
  <c r="M354" i="7"/>
  <c r="M355" i="7"/>
  <c r="M356" i="7"/>
  <c r="M357" i="7"/>
  <c r="M358" i="7"/>
  <c r="M359" i="7"/>
  <c r="M360" i="7"/>
  <c r="M361" i="7"/>
  <c r="M362" i="7"/>
  <c r="M363" i="7"/>
  <c r="M364" i="7"/>
  <c r="M365" i="7"/>
  <c r="M366" i="7"/>
  <c r="M367" i="7"/>
  <c r="M368" i="7"/>
  <c r="M369" i="7"/>
  <c r="M370" i="7"/>
  <c r="M371" i="7"/>
  <c r="M372" i="7"/>
  <c r="M373" i="7"/>
  <c r="M374" i="7"/>
  <c r="M375" i="7"/>
  <c r="M376" i="7"/>
  <c r="M377" i="7"/>
  <c r="M378" i="7"/>
  <c r="M379" i="7"/>
  <c r="M380" i="7"/>
  <c r="M381" i="7"/>
  <c r="M382" i="7"/>
  <c r="M383" i="7"/>
  <c r="M384" i="7"/>
  <c r="M385" i="7"/>
  <c r="M386" i="7"/>
  <c r="M387" i="7"/>
  <c r="M388" i="7"/>
  <c r="M389" i="7"/>
  <c r="M390" i="7"/>
  <c r="M391" i="7"/>
  <c r="M392" i="7"/>
  <c r="M393" i="7"/>
  <c r="M394" i="7"/>
  <c r="M395" i="7"/>
  <c r="M396" i="7"/>
  <c r="M397" i="7"/>
  <c r="M398" i="7"/>
  <c r="M399" i="7"/>
  <c r="M400" i="7"/>
  <c r="M401" i="7"/>
  <c r="M402" i="7"/>
  <c r="M403" i="7"/>
  <c r="M404" i="7"/>
  <c r="M405" i="7"/>
  <c r="M406" i="7"/>
  <c r="M407" i="7"/>
  <c r="M408" i="7"/>
  <c r="M409" i="7"/>
  <c r="M410" i="7"/>
  <c r="M411" i="7"/>
  <c r="M412" i="7"/>
  <c r="M413" i="7"/>
  <c r="M414" i="7"/>
  <c r="M415" i="7"/>
  <c r="M416" i="7"/>
  <c r="M417" i="7"/>
  <c r="M418" i="7"/>
  <c r="M419" i="7"/>
  <c r="M420" i="7"/>
  <c r="M421" i="7"/>
  <c r="M422" i="7"/>
  <c r="M423" i="7"/>
  <c r="M424" i="7"/>
  <c r="M425" i="7"/>
  <c r="M426" i="7"/>
  <c r="M427" i="7"/>
  <c r="M428" i="7"/>
  <c r="M429" i="7"/>
  <c r="M430" i="7"/>
  <c r="M431" i="7"/>
  <c r="M432" i="7"/>
  <c r="M433" i="7"/>
  <c r="M434" i="7"/>
  <c r="M435" i="7"/>
  <c r="M436" i="7"/>
  <c r="M437" i="7"/>
  <c r="M438" i="7"/>
  <c r="M439" i="7"/>
  <c r="M440" i="7"/>
  <c r="M441" i="7"/>
  <c r="M442" i="7"/>
  <c r="M443" i="7"/>
  <c r="M444" i="7"/>
  <c r="M445" i="7"/>
  <c r="M446" i="7"/>
  <c r="M447" i="7"/>
  <c r="M448" i="7"/>
  <c r="M449" i="7"/>
  <c r="M450" i="7"/>
  <c r="M451" i="7"/>
  <c r="M452" i="7"/>
  <c r="M453" i="7"/>
  <c r="M454" i="7"/>
  <c r="M455" i="7"/>
  <c r="M456" i="7"/>
  <c r="M457" i="7"/>
  <c r="M458" i="7"/>
  <c r="M459" i="7"/>
  <c r="M460" i="7"/>
  <c r="M461" i="7"/>
  <c r="M462" i="7"/>
  <c r="M463" i="7"/>
  <c r="M464" i="7"/>
  <c r="M465" i="7"/>
  <c r="M466" i="7"/>
  <c r="M467" i="7"/>
  <c r="M468" i="7"/>
  <c r="M469" i="7"/>
  <c r="M470" i="7"/>
  <c r="M471" i="7"/>
  <c r="M472" i="7"/>
  <c r="M473" i="7"/>
  <c r="M474" i="7"/>
  <c r="M475" i="7"/>
  <c r="M476" i="7"/>
  <c r="M477" i="7"/>
  <c r="M478" i="7"/>
  <c r="M479" i="7"/>
  <c r="M480" i="7"/>
  <c r="M481" i="7"/>
  <c r="M482" i="7"/>
  <c r="M483" i="7"/>
  <c r="M484" i="7"/>
  <c r="M485" i="7"/>
  <c r="M486" i="7"/>
  <c r="M487" i="7"/>
  <c r="M488" i="7"/>
  <c r="M489" i="7"/>
  <c r="M490" i="7"/>
  <c r="M491" i="7"/>
  <c r="M492" i="7"/>
  <c r="M493" i="7"/>
  <c r="M494" i="7"/>
  <c r="M495" i="7"/>
  <c r="M496" i="7"/>
  <c r="M497" i="7"/>
  <c r="M498" i="7"/>
  <c r="M499" i="7"/>
  <c r="M500" i="7"/>
  <c r="M501" i="7"/>
  <c r="M502" i="7"/>
  <c r="M503" i="7"/>
  <c r="M504" i="7"/>
  <c r="M505" i="7"/>
  <c r="M506" i="7"/>
  <c r="M507" i="7"/>
  <c r="M508" i="7"/>
  <c r="M509" i="7"/>
  <c r="M510" i="7"/>
  <c r="M511" i="7"/>
  <c r="M512" i="7"/>
  <c r="M513" i="7"/>
  <c r="M514" i="7"/>
  <c r="M515" i="7"/>
  <c r="M516" i="7"/>
  <c r="M517" i="7"/>
  <c r="M518" i="7"/>
  <c r="M519" i="7"/>
  <c r="M520" i="7"/>
  <c r="M521" i="7"/>
  <c r="M522" i="7"/>
  <c r="M523" i="7"/>
  <c r="M524" i="7"/>
  <c r="M525" i="7"/>
  <c r="M526" i="7"/>
  <c r="M527" i="7"/>
  <c r="M528" i="7"/>
  <c r="M529" i="7"/>
  <c r="M530" i="7"/>
  <c r="M531" i="7"/>
  <c r="M532" i="7"/>
  <c r="M533" i="7"/>
  <c r="M534" i="7"/>
  <c r="M535" i="7"/>
  <c r="M536" i="7"/>
  <c r="M537" i="7"/>
  <c r="M538" i="7"/>
  <c r="M539" i="7"/>
  <c r="M540" i="7"/>
  <c r="M541" i="7"/>
  <c r="M542" i="7"/>
  <c r="M543" i="7"/>
  <c r="M544" i="7"/>
  <c r="M545" i="7"/>
  <c r="M546" i="7"/>
  <c r="M547" i="7"/>
  <c r="M548" i="7"/>
  <c r="M549" i="7"/>
  <c r="M550" i="7"/>
  <c r="M551" i="7"/>
  <c r="M552" i="7"/>
  <c r="M553" i="7"/>
  <c r="M14" i="7"/>
  <c r="F8" i="7"/>
  <c r="H6"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14" i="7"/>
  <c r="G19" i="10" l="1"/>
  <c r="G28" i="10"/>
  <c r="G27" i="10"/>
  <c r="G5" i="10" l="1"/>
  <c r="G6" i="10"/>
  <c r="G7" i="10"/>
  <c r="G8" i="10"/>
  <c r="G10" i="10"/>
  <c r="G11" i="10"/>
  <c r="G12" i="10"/>
  <c r="G13" i="10"/>
  <c r="G15" i="10"/>
  <c r="G16" i="10"/>
  <c r="G17" i="10"/>
  <c r="G18" i="10"/>
  <c r="G20" i="10"/>
  <c r="G21" i="10"/>
  <c r="G22" i="10"/>
  <c r="G23" i="10"/>
  <c r="G24" i="10"/>
  <c r="G25" i="10"/>
  <c r="G26" i="10"/>
  <c r="B15" i="13" l="1"/>
  <c r="B16" i="13"/>
  <c r="B17" i="13"/>
  <c r="B18" i="13"/>
  <c r="B19" i="13"/>
  <c r="B14" i="13"/>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7" i="7"/>
  <c r="B438" i="7"/>
  <c r="B439" i="7"/>
  <c r="B440" i="7"/>
  <c r="B441" i="7"/>
  <c r="B442" i="7"/>
  <c r="B443" i="7"/>
  <c r="B444" i="7"/>
  <c r="B445" i="7"/>
  <c r="B446" i="7"/>
  <c r="B447" i="7"/>
  <c r="B448" i="7"/>
  <c r="B449" i="7"/>
  <c r="B450" i="7"/>
  <c r="B451" i="7"/>
  <c r="B452" i="7"/>
  <c r="B453" i="7"/>
  <c r="B454" i="7"/>
  <c r="B455" i="7"/>
  <c r="B456" i="7"/>
  <c r="B457" i="7"/>
  <c r="B458" i="7"/>
  <c r="B459" i="7"/>
  <c r="B460" i="7"/>
  <c r="B461" i="7"/>
  <c r="B462" i="7"/>
  <c r="B463" i="7"/>
  <c r="B464" i="7"/>
  <c r="B465" i="7"/>
  <c r="B466" i="7"/>
  <c r="B467" i="7"/>
  <c r="B468" i="7"/>
  <c r="B469" i="7"/>
  <c r="B470" i="7"/>
  <c r="B471" i="7"/>
  <c r="B472" i="7"/>
  <c r="B473" i="7"/>
  <c r="B474" i="7"/>
  <c r="B475" i="7"/>
  <c r="B476" i="7"/>
  <c r="B477" i="7"/>
  <c r="B478" i="7"/>
  <c r="B479" i="7"/>
  <c r="B480" i="7"/>
  <c r="B481" i="7"/>
  <c r="B482" i="7"/>
  <c r="B483" i="7"/>
  <c r="B484" i="7"/>
  <c r="B485" i="7"/>
  <c r="B486" i="7"/>
  <c r="B487" i="7"/>
  <c r="B488" i="7"/>
  <c r="B489" i="7"/>
  <c r="B490" i="7"/>
  <c r="B491" i="7"/>
  <c r="B492" i="7"/>
  <c r="B493" i="7"/>
  <c r="B494" i="7"/>
  <c r="B495" i="7"/>
  <c r="B496" i="7"/>
  <c r="B497" i="7"/>
  <c r="B498" i="7"/>
  <c r="B499" i="7"/>
  <c r="B500" i="7"/>
  <c r="B501" i="7"/>
  <c r="B502" i="7"/>
  <c r="B503" i="7"/>
  <c r="B504" i="7"/>
  <c r="B505" i="7"/>
  <c r="B506" i="7"/>
  <c r="B507" i="7"/>
  <c r="B508" i="7"/>
  <c r="B509" i="7"/>
  <c r="B510" i="7"/>
  <c r="B511" i="7"/>
  <c r="B512" i="7"/>
  <c r="B513" i="7"/>
  <c r="B514" i="7"/>
  <c r="B515" i="7"/>
  <c r="B516" i="7"/>
  <c r="B517" i="7"/>
  <c r="B518" i="7"/>
  <c r="B519" i="7"/>
  <c r="B520" i="7"/>
  <c r="B521" i="7"/>
  <c r="B522" i="7"/>
  <c r="B523" i="7"/>
  <c r="B524" i="7"/>
  <c r="B525" i="7"/>
  <c r="B526" i="7"/>
  <c r="B527" i="7"/>
  <c r="B528" i="7"/>
  <c r="B529" i="7"/>
  <c r="B530" i="7"/>
  <c r="B531" i="7"/>
  <c r="B532" i="7"/>
  <c r="B533" i="7"/>
  <c r="B534" i="7"/>
  <c r="B535" i="7"/>
  <c r="B536" i="7"/>
  <c r="B537" i="7"/>
  <c r="B538" i="7"/>
  <c r="B539" i="7"/>
  <c r="B540" i="7"/>
  <c r="B541" i="7"/>
  <c r="B542" i="7"/>
  <c r="B543" i="7"/>
  <c r="B544" i="7"/>
  <c r="B545" i="7"/>
  <c r="B546" i="7"/>
  <c r="B547" i="7"/>
  <c r="B548" i="7"/>
  <c r="B549" i="7"/>
  <c r="B550" i="7"/>
  <c r="B551" i="7"/>
  <c r="B552" i="7"/>
  <c r="B553" i="7"/>
  <c r="B14" i="7"/>
  <c r="M19" i="13"/>
  <c r="N19" i="13" s="1"/>
  <c r="F19" i="13"/>
  <c r="M18" i="13"/>
  <c r="N18" i="13" s="1"/>
  <c r="F18" i="13"/>
  <c r="M17" i="13"/>
  <c r="N17" i="13" s="1"/>
  <c r="F17" i="13"/>
  <c r="M16" i="13"/>
  <c r="N16" i="13" s="1"/>
  <c r="F16" i="13"/>
  <c r="M15" i="13"/>
  <c r="N15" i="13" s="1"/>
  <c r="F15" i="13"/>
  <c r="M14" i="13"/>
  <c r="N14" i="13" s="1"/>
  <c r="F14" i="13"/>
  <c r="G11" i="13"/>
  <c r="F8" i="13"/>
  <c r="E8" i="13"/>
  <c r="H6" i="13"/>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355" i="7"/>
  <c r="F356" i="7"/>
  <c r="F357" i="7"/>
  <c r="F358" i="7"/>
  <c r="F359" i="7"/>
  <c r="F360" i="7"/>
  <c r="F361" i="7"/>
  <c r="F362" i="7"/>
  <c r="F363" i="7"/>
  <c r="F364" i="7"/>
  <c r="F365" i="7"/>
  <c r="F366" i="7"/>
  <c r="F367" i="7"/>
  <c r="F368" i="7"/>
  <c r="F369" i="7"/>
  <c r="F370" i="7"/>
  <c r="F371" i="7"/>
  <c r="F372" i="7"/>
  <c r="F373" i="7"/>
  <c r="F374" i="7"/>
  <c r="F375" i="7"/>
  <c r="F376" i="7"/>
  <c r="F377" i="7"/>
  <c r="F378" i="7"/>
  <c r="F379" i="7"/>
  <c r="F380" i="7"/>
  <c r="F381" i="7"/>
  <c r="F382" i="7"/>
  <c r="F383" i="7"/>
  <c r="F384" i="7"/>
  <c r="F385" i="7"/>
  <c r="F386" i="7"/>
  <c r="F387" i="7"/>
  <c r="F388" i="7"/>
  <c r="F389" i="7"/>
  <c r="F390" i="7"/>
  <c r="F391" i="7"/>
  <c r="F392" i="7"/>
  <c r="F393" i="7"/>
  <c r="F394" i="7"/>
  <c r="F395" i="7"/>
  <c r="F396" i="7"/>
  <c r="F397" i="7"/>
  <c r="F398" i="7"/>
  <c r="F399" i="7"/>
  <c r="F400" i="7"/>
  <c r="F401" i="7"/>
  <c r="F402" i="7"/>
  <c r="F403" i="7"/>
  <c r="F404" i="7"/>
  <c r="F405" i="7"/>
  <c r="F406" i="7"/>
  <c r="F407" i="7"/>
  <c r="F408" i="7"/>
  <c r="F409" i="7"/>
  <c r="F410" i="7"/>
  <c r="F411" i="7"/>
  <c r="F412" i="7"/>
  <c r="F413" i="7"/>
  <c r="F414" i="7"/>
  <c r="F415" i="7"/>
  <c r="F416" i="7"/>
  <c r="F417" i="7"/>
  <c r="F418" i="7"/>
  <c r="F419" i="7"/>
  <c r="F420" i="7"/>
  <c r="F421" i="7"/>
  <c r="F422" i="7"/>
  <c r="F423" i="7"/>
  <c r="F424" i="7"/>
  <c r="F425" i="7"/>
  <c r="F426" i="7"/>
  <c r="F427" i="7"/>
  <c r="F428" i="7"/>
  <c r="F429" i="7"/>
  <c r="F430" i="7"/>
  <c r="F431" i="7"/>
  <c r="F432" i="7"/>
  <c r="F433" i="7"/>
  <c r="F434" i="7"/>
  <c r="F435" i="7"/>
  <c r="F436" i="7"/>
  <c r="F437" i="7"/>
  <c r="F438" i="7"/>
  <c r="F439" i="7"/>
  <c r="F440" i="7"/>
  <c r="F441" i="7"/>
  <c r="F442" i="7"/>
  <c r="F443" i="7"/>
  <c r="F444" i="7"/>
  <c r="F445" i="7"/>
  <c r="F446" i="7"/>
  <c r="F447" i="7"/>
  <c r="F448" i="7"/>
  <c r="F449" i="7"/>
  <c r="F450" i="7"/>
  <c r="F451" i="7"/>
  <c r="F452" i="7"/>
  <c r="F453" i="7"/>
  <c r="F454" i="7"/>
  <c r="F455" i="7"/>
  <c r="F456" i="7"/>
  <c r="F457" i="7"/>
  <c r="F458" i="7"/>
  <c r="F459" i="7"/>
  <c r="F460" i="7"/>
  <c r="F461" i="7"/>
  <c r="F462" i="7"/>
  <c r="F463" i="7"/>
  <c r="F464" i="7"/>
  <c r="F465" i="7"/>
  <c r="F466" i="7"/>
  <c r="F467" i="7"/>
  <c r="F468" i="7"/>
  <c r="F469" i="7"/>
  <c r="F470" i="7"/>
  <c r="F471" i="7"/>
  <c r="F472" i="7"/>
  <c r="F473" i="7"/>
  <c r="F474" i="7"/>
  <c r="F475" i="7"/>
  <c r="F476" i="7"/>
  <c r="F477" i="7"/>
  <c r="F478" i="7"/>
  <c r="F479" i="7"/>
  <c r="F480" i="7"/>
  <c r="F481" i="7"/>
  <c r="F482" i="7"/>
  <c r="F483" i="7"/>
  <c r="F484" i="7"/>
  <c r="F485" i="7"/>
  <c r="F486" i="7"/>
  <c r="F487" i="7"/>
  <c r="F488" i="7"/>
  <c r="F489" i="7"/>
  <c r="F490" i="7"/>
  <c r="F491" i="7"/>
  <c r="F492" i="7"/>
  <c r="F493" i="7"/>
  <c r="F494" i="7"/>
  <c r="F495" i="7"/>
  <c r="F496" i="7"/>
  <c r="F497" i="7"/>
  <c r="F498" i="7"/>
  <c r="F499" i="7"/>
  <c r="F500" i="7"/>
  <c r="F501" i="7"/>
  <c r="F502" i="7"/>
  <c r="F503" i="7"/>
  <c r="F504" i="7"/>
  <c r="F505" i="7"/>
  <c r="F506" i="7"/>
  <c r="F507" i="7"/>
  <c r="F508" i="7"/>
  <c r="F509" i="7"/>
  <c r="F510" i="7"/>
  <c r="F511" i="7"/>
  <c r="F512" i="7"/>
  <c r="F513" i="7"/>
  <c r="F514" i="7"/>
  <c r="F515" i="7"/>
  <c r="F516" i="7"/>
  <c r="F517" i="7"/>
  <c r="F518" i="7"/>
  <c r="F519" i="7"/>
  <c r="F520" i="7"/>
  <c r="F521" i="7"/>
  <c r="F522" i="7"/>
  <c r="F523" i="7"/>
  <c r="F524" i="7"/>
  <c r="F525" i="7"/>
  <c r="F526" i="7"/>
  <c r="F527" i="7"/>
  <c r="F528" i="7"/>
  <c r="F529" i="7"/>
  <c r="F530" i="7"/>
  <c r="F531" i="7"/>
  <c r="F532" i="7"/>
  <c r="F533" i="7"/>
  <c r="F534" i="7"/>
  <c r="F535" i="7"/>
  <c r="F536" i="7"/>
  <c r="F537" i="7"/>
  <c r="F538" i="7"/>
  <c r="F539" i="7"/>
  <c r="F540" i="7"/>
  <c r="F541" i="7"/>
  <c r="F542" i="7"/>
  <c r="F543" i="7"/>
  <c r="F544" i="7"/>
  <c r="F545" i="7"/>
  <c r="F546" i="7"/>
  <c r="F547" i="7"/>
  <c r="F548" i="7"/>
  <c r="F549" i="7"/>
  <c r="F550" i="7"/>
  <c r="F551" i="7"/>
  <c r="F552" i="7"/>
  <c r="F553" i="7"/>
  <c r="E8" i="7"/>
</calcChain>
</file>

<file path=xl/sharedStrings.xml><?xml version="1.0" encoding="utf-8"?>
<sst xmlns="http://schemas.openxmlformats.org/spreadsheetml/2006/main" count="4071" uniqueCount="1706">
  <si>
    <t>Name:</t>
  </si>
  <si>
    <t>Chief Elf</t>
  </si>
  <si>
    <t>Organisation:</t>
  </si>
  <si>
    <t>Santa Stork</t>
  </si>
  <si>
    <t>Team:</t>
  </si>
  <si>
    <t>Santa's team</t>
  </si>
  <si>
    <t>Address:</t>
  </si>
  <si>
    <t>Elf's road 112</t>
  </si>
  <si>
    <t>Town:</t>
  </si>
  <si>
    <t>Reigate</t>
  </si>
  <si>
    <t>Postcode:</t>
  </si>
  <si>
    <t>RH2</t>
  </si>
  <si>
    <t>Work Email:</t>
  </si>
  <si>
    <t>santa@stripeystork.org.uk</t>
  </si>
  <si>
    <t>Mobile:</t>
  </si>
  <si>
    <t>012345678</t>
  </si>
  <si>
    <t>No</t>
  </si>
  <si>
    <t>here)</t>
  </si>
  <si>
    <t>Time:</t>
  </si>
  <si>
    <t>Reference number</t>
  </si>
  <si>
    <t>Gender</t>
  </si>
  <si>
    <t>Description</t>
  </si>
  <si>
    <t>Reason</t>
  </si>
  <si>
    <t>TO HIDE</t>
  </si>
  <si>
    <t>VALUE TO HIDE</t>
  </si>
  <si>
    <t>Boy</t>
  </si>
  <si>
    <t>0-3 months</t>
  </si>
  <si>
    <t>Family 1</t>
  </si>
  <si>
    <t>Girl</t>
  </si>
  <si>
    <t>3-6 months</t>
  </si>
  <si>
    <t>Family 2</t>
  </si>
  <si>
    <t>Disability</t>
  </si>
  <si>
    <t>3 years</t>
  </si>
  <si>
    <t>Family 3</t>
  </si>
  <si>
    <t>Migrant/refugee/asylum</t>
  </si>
  <si>
    <t>6 years</t>
  </si>
  <si>
    <t>13 years</t>
  </si>
  <si>
    <t>Family 4</t>
  </si>
  <si>
    <t>16 years</t>
  </si>
  <si>
    <t>Unspecified gender</t>
  </si>
  <si>
    <t>2 years</t>
  </si>
  <si>
    <t>7 years</t>
  </si>
  <si>
    <t>Family 5</t>
  </si>
  <si>
    <t>Isolated &amp; vulnerable</t>
  </si>
  <si>
    <t>Have you booked a collection slot?</t>
  </si>
  <si>
    <r>
      <t>Date:</t>
    </r>
    <r>
      <rPr>
        <sz val="8"/>
        <color rgb="FF000000"/>
        <rFont val="Arial"/>
        <family val="2"/>
      </rPr>
      <t xml:space="preserve">
dd/mm/yyyy</t>
    </r>
  </si>
  <si>
    <t>Age</t>
  </si>
  <si>
    <t xml:space="preserve">Family </t>
  </si>
  <si>
    <t>Collection slot</t>
  </si>
  <si>
    <t>Catalogue</t>
  </si>
  <si>
    <t>Yes</t>
  </si>
  <si>
    <t>Child protection/ Child in need plan</t>
  </si>
  <si>
    <t>6-12 months</t>
  </si>
  <si>
    <t>12-18 months</t>
  </si>
  <si>
    <t>Homelessness or risk of homelessness</t>
  </si>
  <si>
    <t>In debt</t>
  </si>
  <si>
    <t>Family 6</t>
  </si>
  <si>
    <t>Family 7</t>
  </si>
  <si>
    <t>Medical</t>
  </si>
  <si>
    <t>4 years</t>
  </si>
  <si>
    <t>Family 8</t>
  </si>
  <si>
    <t>Mental health</t>
  </si>
  <si>
    <t>5 years</t>
  </si>
  <si>
    <t>Family 9</t>
  </si>
  <si>
    <t>Family 10</t>
  </si>
  <si>
    <t>Family 11</t>
  </si>
  <si>
    <t>Other</t>
  </si>
  <si>
    <t>8 years</t>
  </si>
  <si>
    <t>Family 12</t>
  </si>
  <si>
    <t>9 years</t>
  </si>
  <si>
    <t>Family 13</t>
  </si>
  <si>
    <t>10 years</t>
  </si>
  <si>
    <t>Family 14</t>
  </si>
  <si>
    <t>11 years</t>
  </si>
  <si>
    <t>Family 15</t>
  </si>
  <si>
    <t>12 years</t>
  </si>
  <si>
    <t>Family 16</t>
  </si>
  <si>
    <t>Family 17</t>
  </si>
  <si>
    <t>14 years</t>
  </si>
  <si>
    <t>Family 18</t>
  </si>
  <si>
    <t>15 years</t>
  </si>
  <si>
    <t>Family 19</t>
  </si>
  <si>
    <t>Family 20</t>
  </si>
  <si>
    <t>17 years</t>
  </si>
  <si>
    <t>Family 21</t>
  </si>
  <si>
    <t>18 years</t>
  </si>
  <si>
    <t>Family 22</t>
  </si>
  <si>
    <t>Family 23</t>
  </si>
  <si>
    <t>Family 24</t>
  </si>
  <si>
    <t>Family 25</t>
  </si>
  <si>
    <t>Family 26</t>
  </si>
  <si>
    <t>Family 27</t>
  </si>
  <si>
    <t>Family 28</t>
  </si>
  <si>
    <t>Family 29</t>
  </si>
  <si>
    <t>Family 30</t>
  </si>
  <si>
    <t>Family 31</t>
  </si>
  <si>
    <t>Family 32</t>
  </si>
  <si>
    <t>Family 33</t>
  </si>
  <si>
    <t>Family 34</t>
  </si>
  <si>
    <t>Family 35</t>
  </si>
  <si>
    <t>Family 36</t>
  </si>
  <si>
    <t>Family 37</t>
  </si>
  <si>
    <t>Family 38</t>
  </si>
  <si>
    <t>Family 39</t>
  </si>
  <si>
    <t>Family 40</t>
  </si>
  <si>
    <t>Family 41</t>
  </si>
  <si>
    <t>Family 42</t>
  </si>
  <si>
    <t>Family 43</t>
  </si>
  <si>
    <t>Family 44</t>
  </si>
  <si>
    <t>Family 45</t>
  </si>
  <si>
    <t>Family 46</t>
  </si>
  <si>
    <t>Family 47</t>
  </si>
  <si>
    <t>Family 48</t>
  </si>
  <si>
    <t>Family 49</t>
  </si>
  <si>
    <t>Family 50</t>
  </si>
  <si>
    <t>Family 51</t>
  </si>
  <si>
    <t>Family 52</t>
  </si>
  <si>
    <t>Family 53</t>
  </si>
  <si>
    <t>Family 54</t>
  </si>
  <si>
    <t>Family 55</t>
  </si>
  <si>
    <t>Family 56</t>
  </si>
  <si>
    <t>Family 57</t>
  </si>
  <si>
    <t>Family 58</t>
  </si>
  <si>
    <t>Family 59</t>
  </si>
  <si>
    <t>Family 60</t>
  </si>
  <si>
    <t>Family 61</t>
  </si>
  <si>
    <t>Family 62</t>
  </si>
  <si>
    <t>Family 63</t>
  </si>
  <si>
    <t>Family 64</t>
  </si>
  <si>
    <t>Family 65</t>
  </si>
  <si>
    <t>Family 66</t>
  </si>
  <si>
    <t>Family 67</t>
  </si>
  <si>
    <t>Family 68</t>
  </si>
  <si>
    <t>Family 69</t>
  </si>
  <si>
    <t>Family 70</t>
  </si>
  <si>
    <t>Family 71</t>
  </si>
  <si>
    <t>Family 72</t>
  </si>
  <si>
    <t>Family 73</t>
  </si>
  <si>
    <t>Family 74</t>
  </si>
  <si>
    <t>Family 75</t>
  </si>
  <si>
    <t>Family 76</t>
  </si>
  <si>
    <t>Family 77</t>
  </si>
  <si>
    <t>Family 78</t>
  </si>
  <si>
    <t>Family 79</t>
  </si>
  <si>
    <t>Family 80</t>
  </si>
  <si>
    <t>Family 81</t>
  </si>
  <si>
    <t>Family 82</t>
  </si>
  <si>
    <t>Family 83</t>
  </si>
  <si>
    <t>Family 84</t>
  </si>
  <si>
    <t>Family 85</t>
  </si>
  <si>
    <t>Family 86</t>
  </si>
  <si>
    <t>Family 87</t>
  </si>
  <si>
    <t>Family 88</t>
  </si>
  <si>
    <t>Family 89</t>
  </si>
  <si>
    <t>Family 90</t>
  </si>
  <si>
    <t>Family 91</t>
  </si>
  <si>
    <t>Family 92</t>
  </si>
  <si>
    <t>Family 93</t>
  </si>
  <si>
    <t>Family 94</t>
  </si>
  <si>
    <t>Family 95</t>
  </si>
  <si>
    <t>Family 96</t>
  </si>
  <si>
    <t>Family 97</t>
  </si>
  <si>
    <t>Family 98</t>
  </si>
  <si>
    <t>Family 99</t>
  </si>
  <si>
    <t>Family 100</t>
  </si>
  <si>
    <t>Collection date</t>
  </si>
  <si>
    <t>Deadline for referrals</t>
  </si>
  <si>
    <t>Order #</t>
  </si>
  <si>
    <t>Packing</t>
  </si>
  <si>
    <t>Message</t>
  </si>
  <si>
    <t>Contact: Email</t>
  </si>
  <si>
    <t>Account Name</t>
  </si>
  <si>
    <t>Primary Contact</t>
  </si>
  <si>
    <t>raycyne.cummings@a2dominion.co.uk</t>
  </si>
  <si>
    <t>A2dominion housing group</t>
  </si>
  <si>
    <t>Raycyne Cummings</t>
  </si>
  <si>
    <t>jenny.glen@nhs.net</t>
  </si>
  <si>
    <t>Alliance for Better Care Ltd</t>
  </si>
  <si>
    <t>JENNIFER GLEN</t>
  </si>
  <si>
    <t>lauren.howes2@nhs.net</t>
  </si>
  <si>
    <t>Lauren Howes</t>
  </si>
  <si>
    <t>Ashcombe School</t>
  </si>
  <si>
    <t>darnell.fiona@ashcombe.surrey.sch.uk</t>
  </si>
  <si>
    <t>Fiona Darnell</t>
  </si>
  <si>
    <t>Banstead Community Junior School</t>
  </si>
  <si>
    <t>kelsall.vicki@ashcombe.surrey.sch.uk</t>
  </si>
  <si>
    <t>Victoria Kelsall</t>
  </si>
  <si>
    <t>Barnardo's</t>
  </si>
  <si>
    <t>ecameron@bcjs.org.uk</t>
  </si>
  <si>
    <t>Ellie` Cameron</t>
  </si>
  <si>
    <t>Benignity Support</t>
  </si>
  <si>
    <t>donna.mullis@barnardos.org.uk</t>
  </si>
  <si>
    <t>donna Mullis</t>
  </si>
  <si>
    <t>Bletchingley Village School</t>
  </si>
  <si>
    <t>chris.callaghan@barnardos.org.uk</t>
  </si>
  <si>
    <t>Chris Callaghan</t>
  </si>
  <si>
    <t>Bookham Baptist Church</t>
  </si>
  <si>
    <t>info@benignitysupport.co.uk</t>
  </si>
  <si>
    <t>Femi Ayangbayi</t>
  </si>
  <si>
    <t>British Red Cross</t>
  </si>
  <si>
    <t>n.brown@bletchingleytlt.co.uk</t>
  </si>
  <si>
    <t>Nicola Brown</t>
  </si>
  <si>
    <t>Broadfield Family Hub</t>
  </si>
  <si>
    <t/>
  </si>
  <si>
    <t>Emma Finch</t>
  </si>
  <si>
    <t>Burstow Primary School</t>
  </si>
  <si>
    <t>saynanikeaateghad@redcross.org.uk</t>
  </si>
  <si>
    <t>Sayna Nikeaateghad</t>
  </si>
  <si>
    <t>Byron Children's Centre</t>
  </si>
  <si>
    <t>denise.salmon@westsussex.gov.uk</t>
  </si>
  <si>
    <t>Denise Salmon</t>
  </si>
  <si>
    <t>CAB</t>
  </si>
  <si>
    <t>clare.elms@westsussex.gov.uk</t>
  </si>
  <si>
    <t>Clare Elms</t>
  </si>
  <si>
    <t>CAP Debt Help Centre</t>
  </si>
  <si>
    <t>mattwater@burstow.surrey.sch.uk</t>
  </si>
  <si>
    <t>Miranda Attwater</t>
  </si>
  <si>
    <t>Care4Calais</t>
  </si>
  <si>
    <t>julie.cullum@oasisbyron.org</t>
  </si>
  <si>
    <t>Julie Cullum</t>
  </si>
  <si>
    <t>Carew Academy</t>
  </si>
  <si>
    <t>advisers@oxted.cabnet.org.uk</t>
  </si>
  <si>
    <t>Helen UNKNOWN</t>
  </si>
  <si>
    <t>Carrington School</t>
  </si>
  <si>
    <t>hhow@carbs.org.uk</t>
  </si>
  <si>
    <t>Helen Howe</t>
  </si>
  <si>
    <t>CDA Money</t>
  </si>
  <si>
    <t>info@carbs.org.uk</t>
  </si>
  <si>
    <t>Nisha Rikhi</t>
  </si>
  <si>
    <t>Chalklands Schools</t>
  </si>
  <si>
    <t>banstead@carbs.org.uk</t>
  </si>
  <si>
    <t>Sarah Shaw</t>
  </si>
  <si>
    <t>Children &amp; Family Health Surrey</t>
  </si>
  <si>
    <t>nmoc@carbs.org.uk</t>
  </si>
  <si>
    <t>Nicola Mockler</t>
  </si>
  <si>
    <t>Clarion Housing Group</t>
  </si>
  <si>
    <t>office@caterham.cabnet.org.uk</t>
  </si>
  <si>
    <t>Jo Freeman</t>
  </si>
  <si>
    <t>Cloudframe</t>
  </si>
  <si>
    <t>Helen Beresford</t>
  </si>
  <si>
    <t>Coral Assessments</t>
  </si>
  <si>
    <t>ahar@carbs.org.uk</t>
  </si>
  <si>
    <t>Alicia Harries</t>
  </si>
  <si>
    <t>Croydon Council</t>
  </si>
  <si>
    <t>Catherine UNKNOWN</t>
  </si>
  <si>
    <t>Croydon Health Services NHS Trust</t>
  </si>
  <si>
    <t>Fiona S</t>
  </si>
  <si>
    <t>CSH surrey</t>
  </si>
  <si>
    <t>charlotte@caew.org.uk</t>
  </si>
  <si>
    <t>Charlotte UNKNOWN</t>
  </si>
  <si>
    <t>Dorking Nursery School</t>
  </si>
  <si>
    <t>chime@caew.org.uk</t>
  </si>
  <si>
    <t>Chime UNKNOWN</t>
  </si>
  <si>
    <t>Dorking Schools &amp; Nurseries</t>
  </si>
  <si>
    <t>dorking@camv.org.uk</t>
  </si>
  <si>
    <t>Deborah Jones</t>
  </si>
  <si>
    <t>Earlswood School</t>
  </si>
  <si>
    <t>enquiries@edenbridgecab.cabnet.org.uk</t>
  </si>
  <si>
    <t>Charlotte Neary</t>
  </si>
  <si>
    <t>Early Support</t>
  </si>
  <si>
    <t>helenberesford3@gmail.com</t>
  </si>
  <si>
    <t>East Surrey Domestic Abuse Service</t>
  </si>
  <si>
    <t>fionastraszynski@capuk.org</t>
  </si>
  <si>
    <t>Fiona Straszynski</t>
  </si>
  <si>
    <t>Elmbridge Borough Council</t>
  </si>
  <si>
    <t>middletonnancy@hotmail.com</t>
  </si>
  <si>
    <t>Nancy Middleton</t>
  </si>
  <si>
    <t>Elmbridge Family Centre</t>
  </si>
  <si>
    <t>dcapon@carewacademy.org</t>
  </si>
  <si>
    <t>Debbie Capon</t>
  </si>
  <si>
    <t>Elmbridge Family Centre - Walton</t>
  </si>
  <si>
    <t>lcarroll@carringtonschool.org</t>
  </si>
  <si>
    <t>Lynda Carroll</t>
  </si>
  <si>
    <t>Encompass LATC</t>
  </si>
  <si>
    <t>info@cdamoney.org</t>
  </si>
  <si>
    <t>Sally McKercher</t>
  </si>
  <si>
    <t>Epsom &amp; Ewell Foodbank</t>
  </si>
  <si>
    <t>tcopard1@glfschools.org</t>
  </si>
  <si>
    <t>Tara Copard</t>
  </si>
  <si>
    <t>Epsom &amp; St Helier University Hospitals NHS Trust</t>
  </si>
  <si>
    <t>l.beasley1@nhs.net</t>
  </si>
  <si>
    <t>Lisa Beasley</t>
  </si>
  <si>
    <t>Epsom Downs Family Centre</t>
  </si>
  <si>
    <t>penny.russell@nhs.net</t>
  </si>
  <si>
    <t>Penny Russell</t>
  </si>
  <si>
    <t>ESDAS</t>
  </si>
  <si>
    <t>melissa.standing1@nhs.net</t>
  </si>
  <si>
    <t>Melissa Standing</t>
  </si>
  <si>
    <t>Ewell Family Centre</t>
  </si>
  <si>
    <t>dionne.grogan1@nhs.net</t>
  </si>
  <si>
    <t>Dionne Grogan</t>
  </si>
  <si>
    <t>Full Circle Support</t>
  </si>
  <si>
    <t>lisa.gavin@nhs.net</t>
  </si>
  <si>
    <t>Lisa Gavin</t>
  </si>
  <si>
    <t>Furzefield School</t>
  </si>
  <si>
    <t>sarah.page@nhs.net</t>
  </si>
  <si>
    <t>Sarah Page</t>
  </si>
  <si>
    <t>Guildford Action</t>
  </si>
  <si>
    <t>lorraine.collingwood@nhs.net</t>
  </si>
  <si>
    <t>Lorraine Collingwood</t>
  </si>
  <si>
    <t>Guildford Borough Council</t>
  </si>
  <si>
    <t>carene.kealy@nhs.net</t>
  </si>
  <si>
    <t>Carene Kealy</t>
  </si>
  <si>
    <t>Guildford Family Centre - Park Barn</t>
  </si>
  <si>
    <t>karen.norris5@nhs.net</t>
  </si>
  <si>
    <t>Karen Norris</t>
  </si>
  <si>
    <t>Guildford Refugee Aid</t>
  </si>
  <si>
    <t>Katie Turner</t>
  </si>
  <si>
    <t>Hampshire children's services</t>
  </si>
  <si>
    <t>ruth.dyson2@nhs.net</t>
  </si>
  <si>
    <t>Ruth Dyson</t>
  </si>
  <si>
    <t>Hampton Methodist Church</t>
  </si>
  <si>
    <t>amaia.rodriguez2@nhs.net</t>
  </si>
  <si>
    <t>amaia rodriguez</t>
  </si>
  <si>
    <t>HAPPYBABY COMMUNITY</t>
  </si>
  <si>
    <t>sarah.ashburn@nhs.net</t>
  </si>
  <si>
    <t>sarah ashburn</t>
  </si>
  <si>
    <t>HAPPY BABY COMMUNITY</t>
  </si>
  <si>
    <t>helen.dyerson@nhs.net</t>
  </si>
  <si>
    <t>helen dyerson</t>
  </si>
  <si>
    <t>Harris Primary Academy Croydon</t>
  </si>
  <si>
    <t>amy.pollard3@nhs.net</t>
  </si>
  <si>
    <t>Amy Pollard</t>
  </si>
  <si>
    <t>Hestia</t>
  </si>
  <si>
    <t>lesley.ip@nhs.net</t>
  </si>
  <si>
    <t>Lesley Ip</t>
  </si>
  <si>
    <t>Hestia Housing</t>
  </si>
  <si>
    <t>faye.witherden1@nhs.net</t>
  </si>
  <si>
    <t>Faye Witherden</t>
  </si>
  <si>
    <t>Hestia Housing and Support</t>
  </si>
  <si>
    <t>polly.ashfield-murphy@nhs.net</t>
  </si>
  <si>
    <t>Polly Murphy</t>
  </si>
  <si>
    <t>Hestias' Modern Slavery Response Team</t>
  </si>
  <si>
    <t>lucy.duggan@nhs.net</t>
  </si>
  <si>
    <t>lucy duggan</t>
  </si>
  <si>
    <t>HILLCROFT PRIMARY SCHOOL</t>
  </si>
  <si>
    <t>sue.sim@nhs.net</t>
  </si>
  <si>
    <t>Sue Sim</t>
  </si>
  <si>
    <t>Holmesdale Infant School</t>
  </si>
  <si>
    <t>sarah.wilson35@nhs.net</t>
  </si>
  <si>
    <t>Sarah Wilson</t>
  </si>
  <si>
    <t>Homes for Ukraine</t>
  </si>
  <si>
    <t>lisa@hazydaisies.co.uk</t>
  </si>
  <si>
    <t>Lisa Tilley</t>
  </si>
  <si>
    <t>Homes for Ukraine Sponsor</t>
  </si>
  <si>
    <t>b.felton1@nhs.net</t>
  </si>
  <si>
    <t>Bethany Felton</t>
  </si>
  <si>
    <t>Homestart</t>
  </si>
  <si>
    <t>lucy.sutherland1@nhs.net</t>
  </si>
  <si>
    <t>Lucy Sutherland</t>
  </si>
  <si>
    <t>Home start</t>
  </si>
  <si>
    <t>gaynor.prins@nhs.net</t>
  </si>
  <si>
    <t>Gaynor Prins</t>
  </si>
  <si>
    <t>Homestart CAMS</t>
  </si>
  <si>
    <t>donna.osborn1@nhs.net</t>
  </si>
  <si>
    <t>Donna Osborn</t>
  </si>
  <si>
    <t>Home-Start Croydon</t>
  </si>
  <si>
    <t>j.gallini1@nhs.net</t>
  </si>
  <si>
    <t>Janine Gallini</t>
  </si>
  <si>
    <t>HomeStart East Surrey</t>
  </si>
  <si>
    <t>sally-anne.nickless@nhs.net</t>
  </si>
  <si>
    <t>Sally-Anne NICKLESS</t>
  </si>
  <si>
    <t>Home-start Epsom Ewell &amp; Banstead</t>
  </si>
  <si>
    <t>beth.ashfieldmurphy@nhs.net</t>
  </si>
  <si>
    <t>Beth Ashfield Murphy</t>
  </si>
  <si>
    <t>Horley Family Centre</t>
  </si>
  <si>
    <t>adele.mccutchen@nhs.net</t>
  </si>
  <si>
    <t>Adele McCutchen</t>
  </si>
  <si>
    <t>Horseshoe Pre-school</t>
  </si>
  <si>
    <t>Howard of Effingham school</t>
  </si>
  <si>
    <t>carmella.goodall@nhs.net</t>
  </si>
  <si>
    <t>carmella goodall</t>
  </si>
  <si>
    <t>I Choose Freedom</t>
  </si>
  <si>
    <t>annemarie.lee@nhs.net</t>
  </si>
  <si>
    <t>Anne Marie Lee</t>
  </si>
  <si>
    <t>julie.roberts35@nhs.net</t>
  </si>
  <si>
    <t>Julie Roberts</t>
  </si>
  <si>
    <t>Jesuit Refugee Support</t>
  </si>
  <si>
    <t>hvgemma.barrett@nhs.net</t>
  </si>
  <si>
    <t>Gemma Barrett</t>
  </si>
  <si>
    <t>Kent County Council</t>
  </si>
  <si>
    <t>margaret.leach@nhs.net</t>
  </si>
  <si>
    <t>Margaret Leach</t>
  </si>
  <si>
    <t>Kinship</t>
  </si>
  <si>
    <t>lisa.tilley9@nhs.net</t>
  </si>
  <si>
    <t>Leatherhead Primary Care Network</t>
  </si>
  <si>
    <t>jackie.dawes@nhs.net</t>
  </si>
  <si>
    <t>Jackie Dawes</t>
  </si>
  <si>
    <t>Let's Explore</t>
  </si>
  <si>
    <t>sarah.pages@nhs.net</t>
  </si>
  <si>
    <t>Sarah Pages</t>
  </si>
  <si>
    <t>Lime Tree Primary School</t>
  </si>
  <si>
    <t>rebecca.deacon@nhs.net</t>
  </si>
  <si>
    <t>rebecca deacon</t>
  </si>
  <si>
    <t>Linden Bridge School</t>
  </si>
  <si>
    <t>philippa.thornton@nhs.net</t>
  </si>
  <si>
    <t>Philippa Thornton</t>
  </si>
  <si>
    <t>London Borough of Sutton</t>
  </si>
  <si>
    <t>ashleigh.kennesion@nhs.net</t>
  </si>
  <si>
    <t>ashleigh kennesion</t>
  </si>
  <si>
    <t>Long Ditton Infant</t>
  </si>
  <si>
    <t>juliesinclair1@nhs.net</t>
  </si>
  <si>
    <t>Julie Sinclair</t>
  </si>
  <si>
    <t>Lower Green Community Centre</t>
  </si>
  <si>
    <t>charlie.cliffe@nhs.net</t>
  </si>
  <si>
    <t>charlie cliffe</t>
  </si>
  <si>
    <t>Marden Lodge Primary School</t>
  </si>
  <si>
    <t>tara.dear@nhs.net</t>
  </si>
  <si>
    <t>Tara Dear</t>
  </si>
  <si>
    <t>Merton</t>
  </si>
  <si>
    <t>shelley.armer@nhs.net</t>
  </si>
  <si>
    <t>Shelley Armer</t>
  </si>
  <si>
    <t>Merton Council</t>
  </si>
  <si>
    <t>malwina.willmott2@nhs.net</t>
  </si>
  <si>
    <t>Malwina Willmott</t>
  </si>
  <si>
    <t>Migrant Help</t>
  </si>
  <si>
    <t>rachael.rori@nhs.net</t>
  </si>
  <si>
    <t>Rachael Rori</t>
  </si>
  <si>
    <t>Miije Ltd</t>
  </si>
  <si>
    <t>fchc.hvhorleyrrmerstham@nhs.net</t>
  </si>
  <si>
    <t>Mole Valley Family Centre</t>
  </si>
  <si>
    <t>sam.wright1@nhs.net</t>
  </si>
  <si>
    <t>Sam Wright</t>
  </si>
  <si>
    <t>NORTH SURREY DOMESTIC ABUSE SERVICE</t>
  </si>
  <si>
    <t>caitriona.love@nhs.net</t>
  </si>
  <si>
    <t>Caitriona Love</t>
  </si>
  <si>
    <t>Parashoot</t>
  </si>
  <si>
    <t>Polly Ashfield Murphy</t>
  </si>
  <si>
    <t>Peter Pan Playschool</t>
  </si>
  <si>
    <t>megan.reid6@nhs.net</t>
  </si>
  <si>
    <t>Megan Reid</t>
  </si>
  <si>
    <t>Raven Housing Trust</t>
  </si>
  <si>
    <t>laura.steawart33@nhs.net</t>
  </si>
  <si>
    <t>Laura Stewart</t>
  </si>
  <si>
    <t>Redhill Baptist Church</t>
  </si>
  <si>
    <t>charlotte.suleyman1@nhs.net</t>
  </si>
  <si>
    <t>Charlotte Suleyman</t>
  </si>
  <si>
    <t>Red Oak Family Centre</t>
  </si>
  <si>
    <t>naomi.carey@nhs.net</t>
  </si>
  <si>
    <t>Naomi Carey</t>
  </si>
  <si>
    <t>Reigate &amp; Banstead Borough Council</t>
  </si>
  <si>
    <t>sue.godfrey1@nhs.net</t>
  </si>
  <si>
    <t>sue Godfrey (previously Crone)</t>
  </si>
  <si>
    <t>Renewed Hope</t>
  </si>
  <si>
    <t>maria.stock@nhs.net</t>
  </si>
  <si>
    <t>Maria Stock</t>
  </si>
  <si>
    <t>Royal Surrey County Hospitals</t>
  </si>
  <si>
    <t>Julie Robers</t>
  </si>
  <si>
    <t>Salfords Primary School</t>
  </si>
  <si>
    <t>lucy.rabot1@nhs.net</t>
  </si>
  <si>
    <t>lucy rabot</t>
  </si>
  <si>
    <t>Salvation Army Housing Association</t>
  </si>
  <si>
    <t>katie.turner7@nhs.net</t>
  </si>
  <si>
    <t>Southern Housing Group</t>
  </si>
  <si>
    <t>sandra.rouse@nhs.net</t>
  </si>
  <si>
    <t>Sandra Rouse</t>
  </si>
  <si>
    <t>SouthWestLondonandStGeorge’s Trust</t>
  </si>
  <si>
    <t>cheryl.marie@nhs.net</t>
  </si>
  <si>
    <t>Cheryl Marie</t>
  </si>
  <si>
    <t>Specialist Early Education Service</t>
  </si>
  <si>
    <t>jasmine.webb1@nhs.net</t>
  </si>
  <si>
    <t>Jasmine Webb</t>
  </si>
  <si>
    <t>Sponsor/Host for the Homes for Ukraine Scheme</t>
  </si>
  <si>
    <t>fchc.hvadvicelineeast@nhs.net</t>
  </si>
  <si>
    <t>ellen mynard</t>
  </si>
  <si>
    <t>St Catherine's Hospice</t>
  </si>
  <si>
    <t>michaela.ayling@nhs.net</t>
  </si>
  <si>
    <t>michaela ayling</t>
  </si>
  <si>
    <t>St Helier NHS Trust</t>
  </si>
  <si>
    <t>nikki.stevens2@nhs.net</t>
  </si>
  <si>
    <t>Nikki Stevens</t>
  </si>
  <si>
    <t>St Johns School</t>
  </si>
  <si>
    <t>margaret.parker13@nhs.net</t>
  </si>
  <si>
    <t>Margaret Parker</t>
  </si>
  <si>
    <t>St Matthews C of E Primary School</t>
  </si>
  <si>
    <t>kim.raif1@nhs.net</t>
  </si>
  <si>
    <t>Kim Raif</t>
  </si>
  <si>
    <t>St Matthews Food bank</t>
  </si>
  <si>
    <t>lena.abdu@nhs.net</t>
  </si>
  <si>
    <t>Lena Abdu</t>
  </si>
  <si>
    <t>St Peter and St Paul CofE Infant School</t>
  </si>
  <si>
    <t>jo.greenslade@nhs.net</t>
  </si>
  <si>
    <t>Joanne Greenslade</t>
  </si>
  <si>
    <t>Streetlight UK</t>
  </si>
  <si>
    <t>kayleigh.allsop2@nhs.net</t>
  </si>
  <si>
    <t>Kayleigh Allsop</t>
  </si>
  <si>
    <t>Surrey &amp; Borders Partnership NHS Trust</t>
  </si>
  <si>
    <t>s.boot1@nhs.net</t>
  </si>
  <si>
    <t>Samantha Boot</t>
  </si>
  <si>
    <t>Surrey &amp; Sussex Healthcare NHS Trust</t>
  </si>
  <si>
    <t>Surrey and Borders Partnership NHS Foundation Trust</t>
  </si>
  <si>
    <t>Lindsay Bailey</t>
  </si>
  <si>
    <t>surrey and sussex NHS Trust - maternity</t>
  </si>
  <si>
    <t>sarah.dynan-lewis@nhs.net</t>
  </si>
  <si>
    <t>Sarah Dynan-Lewis</t>
  </si>
  <si>
    <t>Surrey Care Trust</t>
  </si>
  <si>
    <t>Surrey CC Foster Carers</t>
  </si>
  <si>
    <t>Rachel Rori</t>
  </si>
  <si>
    <t>Surrey Children's Services</t>
  </si>
  <si>
    <t>Janet Edwards</t>
  </si>
  <si>
    <t>Surrey County Council</t>
  </si>
  <si>
    <t>Clare Hyde</t>
  </si>
  <si>
    <t>Surrey Heath Family Centre</t>
  </si>
  <si>
    <t>Jane Melbourne</t>
  </si>
  <si>
    <t>Surrey Police</t>
  </si>
  <si>
    <t>kathy.andrews1@nhs.net</t>
  </si>
  <si>
    <t>Kathy Andrews</t>
  </si>
  <si>
    <t>Sussex aid for refugees</t>
  </si>
  <si>
    <t>sarah.smith@ymcaeastsurrey.org.uk</t>
  </si>
  <si>
    <t>Sarah Smith</t>
  </si>
  <si>
    <t>Sussex Community NHS Foundation Trust</t>
  </si>
  <si>
    <t>jo.g@rbw-aid.org.uk</t>
  </si>
  <si>
    <t>Jo Greenslade</t>
  </si>
  <si>
    <t>Sussex Partnership NHS Trust</t>
  </si>
  <si>
    <t>k.maddocks-lofthouse@nhs.net</t>
  </si>
  <si>
    <t>Kelly Maddocks-Lofthouse</t>
  </si>
  <si>
    <t>Sutton Council</t>
  </si>
  <si>
    <t>nicholaevans@nhs.net</t>
  </si>
  <si>
    <t>nichola evans</t>
  </si>
  <si>
    <t>Sutton Health and Care Alliance</t>
  </si>
  <si>
    <t>leanne.ryder1@nhs.net</t>
  </si>
  <si>
    <t>Leanne Ryder</t>
  </si>
  <si>
    <t>Tandridge Family Centre</t>
  </si>
  <si>
    <t>Danielle Coomber</t>
  </si>
  <si>
    <t>Ten Little Toes</t>
  </si>
  <si>
    <t>karys.skinner@nhs.net</t>
  </si>
  <si>
    <t>karys skinner</t>
  </si>
  <si>
    <t>TESTING</t>
  </si>
  <si>
    <t>jane.adams6@nhs.net</t>
  </si>
  <si>
    <t>jane adams</t>
  </si>
  <si>
    <t>Thames Ditton Infant School</t>
  </si>
  <si>
    <t>katie.brendon@nhs.net</t>
  </si>
  <si>
    <t>Katie Brendon</t>
  </si>
  <si>
    <t>The Extra Mile</t>
  </si>
  <si>
    <t>idongesit.umoren@nhs.net</t>
  </si>
  <si>
    <t>Idong Umoren</t>
  </si>
  <si>
    <t>Their Voice</t>
  </si>
  <si>
    <t>Kelly Lofthouse</t>
  </si>
  <si>
    <t>The Lucy Rayner Foundation</t>
  </si>
  <si>
    <t>Sarah Little</t>
  </si>
  <si>
    <t>The Meeting Room</t>
  </si>
  <si>
    <t>sarah.little4@nhs.net</t>
  </si>
  <si>
    <t>sarah Little</t>
  </si>
  <si>
    <t>The Oaktree School</t>
  </si>
  <si>
    <t>stephanie.coomber1@nhs.net</t>
  </si>
  <si>
    <t>Stephanie Coomber</t>
  </si>
  <si>
    <t>The Westway Community Cafe &amp; Wellbeing Centre</t>
  </si>
  <si>
    <t>e.eze2@nhs.net</t>
  </si>
  <si>
    <t>Elizabeth Eze</t>
  </si>
  <si>
    <t>Transform Housing</t>
  </si>
  <si>
    <t>Twins Trust</t>
  </si>
  <si>
    <t>Clare Stevens</t>
  </si>
  <si>
    <t>Walton Oak School</t>
  </si>
  <si>
    <t>Stephanie Chalfoun</t>
  </si>
  <si>
    <t>Wandsworth Children's Services</t>
  </si>
  <si>
    <t>laura.stewart33@nhs.net</t>
  </si>
  <si>
    <t>Wandsworth Council</t>
  </si>
  <si>
    <t>anna.mason1@nhs.net</t>
  </si>
  <si>
    <t>Anna Mason</t>
  </si>
  <si>
    <t>Warlingham Village School</t>
  </si>
  <si>
    <t>philippa.li@nhs.net</t>
  </si>
  <si>
    <t>Philippa Li</t>
  </si>
  <si>
    <t>Waverley Family Centre - Hale</t>
  </si>
  <si>
    <t>natasha.marks@reigate-banstead.gov.uk</t>
  </si>
  <si>
    <t>Natasha Marks</t>
  </si>
  <si>
    <t>Waverley Family Centre - Loseley Fields</t>
  </si>
  <si>
    <t>irena.crane@nhs.net</t>
  </si>
  <si>
    <t>irena Crane</t>
  </si>
  <si>
    <t>Welcare</t>
  </si>
  <si>
    <t>tracey.baldock@clarionhg.com</t>
  </si>
  <si>
    <t>Tracey Baldock</t>
  </si>
  <si>
    <t>Welcare in East Surrey Family Centre</t>
  </si>
  <si>
    <t>ian@cloudframe.co.uk</t>
  </si>
  <si>
    <t>Cloud Frame</t>
  </si>
  <si>
    <t>Westerham food bank</t>
  </si>
  <si>
    <t>liz@theredoak.org.uk</t>
  </si>
  <si>
    <t>Liz.Deonarain Deonarain</t>
  </si>
  <si>
    <t>West Sussex Council</t>
  </si>
  <si>
    <t>leila.cass-darweish@croydon.gov.uk</t>
  </si>
  <si>
    <t>Leila Cass-Darweish</t>
  </si>
  <si>
    <t>West Thornton Primary School</t>
  </si>
  <si>
    <t>yvonne.saunders@croydon.gov.uk</t>
  </si>
  <si>
    <t>Yvonne Saunders</t>
  </si>
  <si>
    <t>Woking Borough Council</t>
  </si>
  <si>
    <t>laura.bowdery@croydon.gov.uk</t>
  </si>
  <si>
    <t>Laura Bowdery</t>
  </si>
  <si>
    <t>Woking Family Centre - Parkview Community Centre</t>
  </si>
  <si>
    <t>senorita.kukubor2@croydon.gov.uk</t>
  </si>
  <si>
    <t>Senorita Kukubor</t>
  </si>
  <si>
    <t>Woking Family Centre - The Bungalow</t>
  </si>
  <si>
    <t>Chloe Pride</t>
  </si>
  <si>
    <t>Woodlands School</t>
  </si>
  <si>
    <t>lisa-marie.jones@croydon.gov.uk</t>
  </si>
  <si>
    <t>Lisa-Marie Jones</t>
  </si>
  <si>
    <t>Yattenden School</t>
  </si>
  <si>
    <t>christine.hawkins@croydon.gov.uk</t>
  </si>
  <si>
    <t>Christine Hawkins</t>
  </si>
  <si>
    <t>YMCA East Surrey</t>
  </si>
  <si>
    <t>asivile.ndabankulu@croydon.gov.uk</t>
  </si>
  <si>
    <t>Asivile Ndabankulu</t>
  </si>
  <si>
    <t>Young Lives vs Cancer</t>
  </si>
  <si>
    <t>chloe.pride@croydon.gov.uk</t>
  </si>
  <si>
    <t>Your Sanctuary</t>
  </si>
  <si>
    <t>helena.nordberg@croydon.gov.uk</t>
  </si>
  <si>
    <t>Helena Nordberg</t>
  </si>
  <si>
    <t>abbey.pennyfather@croydon.gov.uk</t>
  </si>
  <si>
    <t>abbey pennyfather</t>
  </si>
  <si>
    <t>corrina.earey@croydon.gov.uk</t>
  </si>
  <si>
    <t>Corrina Earey</t>
  </si>
  <si>
    <t>keshia.campbell@croydon.gov.uk</t>
  </si>
  <si>
    <t>Keshia Campbell</t>
  </si>
  <si>
    <t>keshia.campbell@croydon.gov</t>
  </si>
  <si>
    <t>jennifer.carter@croydon.gov.uk</t>
  </si>
  <si>
    <t>Jennifer Carter</t>
  </si>
  <si>
    <t>maximilian.hawker@croydon.gov.uk</t>
  </si>
  <si>
    <t>Max Hawker</t>
  </si>
  <si>
    <t>karen.kelly@croydon.gov.uk</t>
  </si>
  <si>
    <t>Karen Kelly</t>
  </si>
  <si>
    <t>janet.white@croydon.gov.uk</t>
  </si>
  <si>
    <t>Janet White</t>
  </si>
  <si>
    <t>georgia.nicholl@croydon.gov.uk</t>
  </si>
  <si>
    <t>Georgia Nicholl</t>
  </si>
  <si>
    <t>tracey.honeysett@croydon.gov.uk</t>
  </si>
  <si>
    <t>Tracey Honeysett</t>
  </si>
  <si>
    <t>christelene.vanschoor@croydon.gov.uk</t>
  </si>
  <si>
    <t>Christelene van Schoor</t>
  </si>
  <si>
    <t>frankngara@croydon.gov.uk</t>
  </si>
  <si>
    <t>Frank Ngara</t>
  </si>
  <si>
    <t>ayanda.nkombisa@croydon.gov.uk</t>
  </si>
  <si>
    <t>Ayanda Nkombisa</t>
  </si>
  <si>
    <t>keshiacampbell1@hotmail.co.uk</t>
  </si>
  <si>
    <t>sandra.jeffrey@croydon.gov.uk</t>
  </si>
  <si>
    <t>Sandra Jeffrey</t>
  </si>
  <si>
    <t>caroline.bateman@croydon.gov.uk</t>
  </si>
  <si>
    <t>CAROLINE BATEMAN</t>
  </si>
  <si>
    <t>elizabeth.avorga2@croydon.gov.uk</t>
  </si>
  <si>
    <t>ELIZABETH Avorga</t>
  </si>
  <si>
    <t>penny.rolfe@croydon.gov.uk</t>
  </si>
  <si>
    <t>Penny Rolfe</t>
  </si>
  <si>
    <t>lara.burgess@oasisbyron.org</t>
  </si>
  <si>
    <t>Lara Burgess</t>
  </si>
  <si>
    <t>anesu.svinurai@croydon.gov.uk</t>
  </si>
  <si>
    <t>Anesu Svinurai</t>
  </si>
  <si>
    <t>christopher.chawatama@croydon.gov.uk</t>
  </si>
  <si>
    <t>Christopher Chawatama</t>
  </si>
  <si>
    <t>Johanna Hawker</t>
  </si>
  <si>
    <t>yvonne.robinson@croydon.gov.uk</t>
  </si>
  <si>
    <t>Yvonne Robinson</t>
  </si>
  <si>
    <t>Eleanor Acquah</t>
  </si>
  <si>
    <t>laura.chappell@croydon.gov.uk</t>
  </si>
  <si>
    <t>Laura Chappell</t>
  </si>
  <si>
    <t>mwansa.nyaywa@croydon.gov.uk</t>
  </si>
  <si>
    <t>Mwansa Nyaywa</t>
  </si>
  <si>
    <t>kelly.best@croydon.gov.uk</t>
  </si>
  <si>
    <t>Kelly Best</t>
  </si>
  <si>
    <t>natasha.wood@croydon.gov.uk</t>
  </si>
  <si>
    <t>Natasha Wood</t>
  </si>
  <si>
    <t>jennie.sexton@croydon.gov.uk</t>
  </si>
  <si>
    <t>Jennie Sexton</t>
  </si>
  <si>
    <t>elisha.carrington@croydon.gov.uk</t>
  </si>
  <si>
    <t>Elisha Carrington</t>
  </si>
  <si>
    <t>Natalie Khanna</t>
  </si>
  <si>
    <t>cherry.terzza@croydon.gov.uk</t>
  </si>
  <si>
    <t>Cherry Terzza</t>
  </si>
  <si>
    <t>Kasey Thompson</t>
  </si>
  <si>
    <t>natalie.gregory11@nhs.net</t>
  </si>
  <si>
    <t>Natalie Gregory</t>
  </si>
  <si>
    <t>johanna.hawker@croydon.gov.uk</t>
  </si>
  <si>
    <t>johanna hawker</t>
  </si>
  <si>
    <t>joy.arojojoye2@croydon.gov.uk</t>
  </si>
  <si>
    <t>Joy Arojojoye</t>
  </si>
  <si>
    <t>lorna.skillen@croydon.gov.uk</t>
  </si>
  <si>
    <t>Lorna Skillen</t>
  </si>
  <si>
    <t>michelle.kizza@croydon.gov.uk</t>
  </si>
  <si>
    <t>Michelle Kizza</t>
  </si>
  <si>
    <t>hannah.richardson@croydon.gov.uk</t>
  </si>
  <si>
    <t>Hannah Richardson</t>
  </si>
  <si>
    <t>anita.okoeguale2@croydon.gov.uk</t>
  </si>
  <si>
    <t>Anita Okoeguale</t>
  </si>
  <si>
    <t>simone.fernee@croydon.gov.uk</t>
  </si>
  <si>
    <t>Simone Fernee</t>
  </si>
  <si>
    <t>christinelaura@blueyonder.co.uk</t>
  </si>
  <si>
    <t>rose.tebere@croydon.gov.uk</t>
  </si>
  <si>
    <t>Rose Tebere</t>
  </si>
  <si>
    <t>belinda.devlin@croydon.gov.uk</t>
  </si>
  <si>
    <t>Belinda Devlin</t>
  </si>
  <si>
    <t>marleny.vidal@croydon.gov.uk</t>
  </si>
  <si>
    <t>MARLENY VIDAL</t>
  </si>
  <si>
    <t>gbemisola.kazeem@croydon.gov.uk</t>
  </si>
  <si>
    <t>Gbemisola kazeem</t>
  </si>
  <si>
    <t>lynnbuckingham@nhs.net</t>
  </si>
  <si>
    <t>lynn buckingham</t>
  </si>
  <si>
    <t>a.chalkley@nhs.net</t>
  </si>
  <si>
    <t>Angela Chalkley</t>
  </si>
  <si>
    <t>jennifer.farley@nhs.net</t>
  </si>
  <si>
    <t>Jenny Farley</t>
  </si>
  <si>
    <t>stephanielindsay1@nhs.net</t>
  </si>
  <si>
    <t>Stephanie Lindsay</t>
  </si>
  <si>
    <t>josephine.bas-thornton@nhs.net</t>
  </si>
  <si>
    <t>Josephine Bas-Thornton</t>
  </si>
  <si>
    <t>judyardley@nhs.net</t>
  </si>
  <si>
    <t>Judy Ardley</t>
  </si>
  <si>
    <t>Sarah Ryan</t>
  </si>
  <si>
    <t>katharinelawson@nhs.net</t>
  </si>
  <si>
    <t>katharine lawson</t>
  </si>
  <si>
    <t>jacqui.mullin@nhs.net</t>
  </si>
  <si>
    <t>jacqui Mullin</t>
  </si>
  <si>
    <t>jacqs.mullin@gmail.com</t>
  </si>
  <si>
    <t>m.walsh1@nhs.net</t>
  </si>
  <si>
    <t>Margaret Walsh</t>
  </si>
  <si>
    <t>robyn.hawley@nhs.net</t>
  </si>
  <si>
    <t>Robyn Hawley</t>
  </si>
  <si>
    <t>daniella.wheatley1@nhs.net</t>
  </si>
  <si>
    <t>Daniella Wheatley</t>
  </si>
  <si>
    <t>natasha.smith6@nhs.net</t>
  </si>
  <si>
    <t>Natasha Smith</t>
  </si>
  <si>
    <t>Jenny Stapley</t>
  </si>
  <si>
    <t>emmanuella.ogakwu@nhs.net</t>
  </si>
  <si>
    <t>Ella Ogakwu</t>
  </si>
  <si>
    <t>Katharine Lawson</t>
  </si>
  <si>
    <t>Shireen Taylor</t>
  </si>
  <si>
    <t>shondelle.ross@nhs.net</t>
  </si>
  <si>
    <t>Shendelle Ross</t>
  </si>
  <si>
    <t>ann.hart1@nhs.net</t>
  </si>
  <si>
    <t>Ann Hart</t>
  </si>
  <si>
    <t>carolyn.tweed@nhs.net</t>
  </si>
  <si>
    <t>Carolyn Tweed</t>
  </si>
  <si>
    <t>florence.murray1@nhs.net</t>
  </si>
  <si>
    <t>Florence Murray</t>
  </si>
  <si>
    <t>lucyrabot1@nhs.net</t>
  </si>
  <si>
    <t>lucy Rabot</t>
  </si>
  <si>
    <t>carrie@dorking.surrey.sch.uk</t>
  </si>
  <si>
    <t>Carrie Desmond</t>
  </si>
  <si>
    <t>reed.suzie@ashcombe.surrey.sch.uk</t>
  </si>
  <si>
    <t>Suzie Reed</t>
  </si>
  <si>
    <t>s.marsh@earlswood.surrey.sch.uk</t>
  </si>
  <si>
    <t>Sarah Marsh</t>
  </si>
  <si>
    <t>rachel.strutton@surreycc.gov.uk</t>
  </si>
  <si>
    <t>Rachel Strutton</t>
  </si>
  <si>
    <t>kaiesha@esdas.org.uk</t>
  </si>
  <si>
    <t>Kaiesha ESDAS</t>
  </si>
  <si>
    <t>diane@esdas.org.uk</t>
  </si>
  <si>
    <t>Diane Ezzard</t>
  </si>
  <si>
    <t>anna@esdas.org.uk</t>
  </si>
  <si>
    <t>Anna Bala</t>
  </si>
  <si>
    <t>louise@esdas.org.uk</t>
  </si>
  <si>
    <t>Louise Worsfold</t>
  </si>
  <si>
    <t>kjoseph@elmbridge.gov.uk</t>
  </si>
  <si>
    <t>Keith Joseph</t>
  </si>
  <si>
    <t>kvinnicombe@spurgeons.org</t>
  </si>
  <si>
    <t>Katie Vinnicombe</t>
  </si>
  <si>
    <t>Katie Vinnicome</t>
  </si>
  <si>
    <t>rsinclair@spurgeons.org</t>
  </si>
  <si>
    <t>Regine Sinclair</t>
  </si>
  <si>
    <t>kevans@spurgeons.org</t>
  </si>
  <si>
    <t>katy Evans</t>
  </si>
  <si>
    <t>jbalson-scales@spurgeons.org</t>
  </si>
  <si>
    <t>jo balson</t>
  </si>
  <si>
    <t>schilds@spurgeons.org</t>
  </si>
  <si>
    <t>Sarah Childs</t>
  </si>
  <si>
    <t>scameron@spurgeons.org</t>
  </si>
  <si>
    <t>Shanah Cameron</t>
  </si>
  <si>
    <t>jo balson-scales</t>
  </si>
  <si>
    <t>lbosch@spurgeons.org</t>
  </si>
  <si>
    <t>Lucy Bosch</t>
  </si>
  <si>
    <t>lbosch@surgeons.org</t>
  </si>
  <si>
    <t>Shannah Cameron</t>
  </si>
  <si>
    <t>Johanna Balson-Scales@spurgeons.org</t>
  </si>
  <si>
    <t>dana.economu@encompass-latc.co.uk</t>
  </si>
  <si>
    <t>Dana Economu</t>
  </si>
  <si>
    <t>elizabeth.harries@encompass-latc.co.uk</t>
  </si>
  <si>
    <t>Elizabeth Harries</t>
  </si>
  <si>
    <t>racquel.wauchope@encompass-latc.co.uk</t>
  </si>
  <si>
    <t>Racquel Wauchope</t>
  </si>
  <si>
    <t>susan.miller@encompass-latc.co.uk</t>
  </si>
  <si>
    <t>Susan Miller</t>
  </si>
  <si>
    <t>aaron.tyne@encompass-latc.co.uk</t>
  </si>
  <si>
    <t>Aaron Tyne</t>
  </si>
  <si>
    <t>alison@goodcompany.org.uk</t>
  </si>
  <si>
    <t>ALISON MITCHELMORE</t>
  </si>
  <si>
    <t>may@goodcompany.org.uk</t>
  </si>
  <si>
    <t>May Aoun</t>
  </si>
  <si>
    <t>support@generation.org.uk</t>
  </si>
  <si>
    <t>PENNY GRIFFITHS</t>
  </si>
  <si>
    <t>penny@goodcompany.org.uk</t>
  </si>
  <si>
    <t>Penny Griffiths</t>
  </si>
  <si>
    <t>heidi@goodcompany.org.uk</t>
  </si>
  <si>
    <t>Heidi Dendy</t>
  </si>
  <si>
    <t>melanie.devereux@nhs.net</t>
  </si>
  <si>
    <t>Melanie Devereux</t>
  </si>
  <si>
    <t>natalie.blake@nhs.net</t>
  </si>
  <si>
    <t>natalie blake</t>
  </si>
  <si>
    <t>kirsty.barr@nhs.net</t>
  </si>
  <si>
    <t>Kirsty Barr</t>
  </si>
  <si>
    <t>foley.gabrielle@nhs.net</t>
  </si>
  <si>
    <t>Gabrielle Foley</t>
  </si>
  <si>
    <t>jane.dagnell@sutton.gov.uk</t>
  </si>
  <si>
    <t>Jane Dagnell</t>
  </si>
  <si>
    <t>ayesha.jeary@nhs.net</t>
  </si>
  <si>
    <t>Ayesha Jeary</t>
  </si>
  <si>
    <t>sophie.short@epsomdowns.surrey.sch.uk</t>
  </si>
  <si>
    <t>Sophie Short</t>
  </si>
  <si>
    <t>victoria.rivers@epsomdowns.surrey.sch.uk</t>
  </si>
  <si>
    <t>Victoria Rivers</t>
  </si>
  <si>
    <t>lisa.matthews@epsomdowns.surrey.sch.uk</t>
  </si>
  <si>
    <t>lisa matthews</t>
  </si>
  <si>
    <t>clane@epsom.surrey.sch.uk</t>
  </si>
  <si>
    <t>Cheryl Lane</t>
  </si>
  <si>
    <t>georgie.magraw@epsomdowns.surrey.sch.uk</t>
  </si>
  <si>
    <t>Georgie Magraw</t>
  </si>
  <si>
    <t>sharon.choules@epsomdowns.surrey.sch.uk</t>
  </si>
  <si>
    <t>Sharon Choules</t>
  </si>
  <si>
    <t>lisa.matthews@epsomdowns.surrey.sch.gov.uk</t>
  </si>
  <si>
    <t>Lisa Matthews</t>
  </si>
  <si>
    <t>Amaia Rodriquez</t>
  </si>
  <si>
    <t>c.mills@epsom.surrey.sch.uk</t>
  </si>
  <si>
    <t>Claire Mills</t>
  </si>
  <si>
    <t>angelina.mcloughlin@epsomdowns.surrey.sch.uk</t>
  </si>
  <si>
    <t>Angelina McLoughlin</t>
  </si>
  <si>
    <t>akemp@epsom.surrey.sch.uk</t>
  </si>
  <si>
    <t>Alicia Kemp</t>
  </si>
  <si>
    <t>Anna B</t>
  </si>
  <si>
    <t>ruth@esdas.org.uk</t>
  </si>
  <si>
    <t>Ruth ESDAS</t>
  </si>
  <si>
    <t>Anna UNKNOWN</t>
  </si>
  <si>
    <t>nicole@esdas.org.uk</t>
  </si>
  <si>
    <t>Nicole (ESDAS worker)</t>
  </si>
  <si>
    <t>janine@esdas.org.uk</t>
  </si>
  <si>
    <t>Janine ESDAS</t>
  </si>
  <si>
    <t>tina@esdas.org.uk</t>
  </si>
  <si>
    <t>Tina ESDAS</t>
  </si>
  <si>
    <t>Kaiesha UNKNOWN</t>
  </si>
  <si>
    <t>Lucy UNKNOWN</t>
  </si>
  <si>
    <t>Tina Unknown</t>
  </si>
  <si>
    <t>Nicole ESDAS</t>
  </si>
  <si>
    <t>Kaiesha Cargill</t>
  </si>
  <si>
    <t>alice@esdas.org.uk</t>
  </si>
  <si>
    <t>Alice ESDAS</t>
  </si>
  <si>
    <t>joannadownes@ewellfamilycentre.com</t>
  </si>
  <si>
    <t>Joanna Downes</t>
  </si>
  <si>
    <t>mike.jacobs@fullcirclesupport.co.uk</t>
  </si>
  <si>
    <t>Mike Jacobs</t>
  </si>
  <si>
    <t>hslw@furzefield.surrey.sch.uk</t>
  </si>
  <si>
    <t>Linda Hopkins</t>
  </si>
  <si>
    <t>charlottewrightson@guildfordaction.org.uk</t>
  </si>
  <si>
    <t>Charlotte Wrightson</t>
  </si>
  <si>
    <t>clare.jenkins@surreycc.gov.uk</t>
  </si>
  <si>
    <t>Clare Jenkins</t>
  </si>
  <si>
    <t>belen.perezgarcia@guildfordnscc.surrey.sch.uk</t>
  </si>
  <si>
    <t>Belen Perez Garcia</t>
  </si>
  <si>
    <t>caraburnett@hotmail.com</t>
  </si>
  <si>
    <t>Caroline Burnett</t>
  </si>
  <si>
    <t>guildfordrefugeeaid@outlook.com</t>
  </si>
  <si>
    <t>yvonne.robinson@hants.gov.uk</t>
  </si>
  <si>
    <t>pam.harrison50@icloud.com</t>
  </si>
  <si>
    <t>Pam Harrison</t>
  </si>
  <si>
    <t>redhill@happybabycommunity.org.uk</t>
  </si>
  <si>
    <t>Shamaila Riaz</t>
  </si>
  <si>
    <t>Kenny Fadairo</t>
  </si>
  <si>
    <t>h.green@harrisprimarycroydon.org.uk</t>
  </si>
  <si>
    <t>Hannah Green</t>
  </si>
  <si>
    <t>hannah.kuehn@hestia.org</t>
  </si>
  <si>
    <t>Hannah Kuehn</t>
  </si>
  <si>
    <t>natacha.furtado@hestia.org</t>
  </si>
  <si>
    <t>Natacha Furtado</t>
  </si>
  <si>
    <t>sarah.carey@hestia.org</t>
  </si>
  <si>
    <t>Sarah Carey</t>
  </si>
  <si>
    <t>esrael.asfaw@hestia.org</t>
  </si>
  <si>
    <t>Esrael Asfaw</t>
  </si>
  <si>
    <t>lisa.hearn@hestia.org</t>
  </si>
  <si>
    <t>Lisa Hearn</t>
  </si>
  <si>
    <t>d.pearson@hillcroftschool.org</t>
  </si>
  <si>
    <t>Debbie Pearson</t>
  </si>
  <si>
    <t>finance@holmesdale.surrey.sch.uk</t>
  </si>
  <si>
    <t>Alice Catling</t>
  </si>
  <si>
    <t>jackyab108@gmail.com</t>
  </si>
  <si>
    <t>Jacky Brown</t>
  </si>
  <si>
    <t>wealllovepawpatrol@gmail.com</t>
  </si>
  <si>
    <t>Jessica Son</t>
  </si>
  <si>
    <t>dgandcaclarke@hotmail.com</t>
  </si>
  <si>
    <t>Clare Clarke</t>
  </si>
  <si>
    <t>greenjonny@hotmail.com</t>
  </si>
  <si>
    <t>Homes For Ukraine</t>
  </si>
  <si>
    <t>Jonathan Green</t>
  </si>
  <si>
    <t>barkeruth@yahoo.co.uk</t>
  </si>
  <si>
    <t>Ruth Barker</t>
  </si>
  <si>
    <t>kpabrams@gmail.com</t>
  </si>
  <si>
    <t>Karen Abrams</t>
  </si>
  <si>
    <t>claire.simone.grinyer@gmail.com</t>
  </si>
  <si>
    <t>Claire Simone Grinyer</t>
  </si>
  <si>
    <t>katsan.anna@gmail.com</t>
  </si>
  <si>
    <t>Hanna Katsan</t>
  </si>
  <si>
    <t>svizzoni@gmail.com</t>
  </si>
  <si>
    <t>anna malinovska</t>
  </si>
  <si>
    <t>mjabok@yahoo.com</t>
  </si>
  <si>
    <t>Michael Bance</t>
  </si>
  <si>
    <t>lindsey.hanson@btinternet.com</t>
  </si>
  <si>
    <t>Lindsey Hanson</t>
  </si>
  <si>
    <t>jennyc@prioryvets.co.uk</t>
  </si>
  <si>
    <t>Jennifer Clarke</t>
  </si>
  <si>
    <t>alla.belaya.uk@gmail.com</t>
  </si>
  <si>
    <t>Alla Belaya</t>
  </si>
  <si>
    <t>hannah.robbie@gmail.com</t>
  </si>
  <si>
    <t>Hannah Robbie</t>
  </si>
  <si>
    <t>Wendy McCarthy</t>
  </si>
  <si>
    <t>paterson.bh@gmail.com</t>
  </si>
  <si>
    <t>Bethany Paterson</t>
  </si>
  <si>
    <t>irune4kaz@gmail.com</t>
  </si>
  <si>
    <t>Iryna Stadnichenko</t>
  </si>
  <si>
    <t>fredaudreypaton@aol.com</t>
  </si>
  <si>
    <t>Audrey jennifer Paton</t>
  </si>
  <si>
    <t>nickandpenny@hotmail.com</t>
  </si>
  <si>
    <t>Nick Brooks</t>
  </si>
  <si>
    <t>lucylinkins@yahoo.co.uk</t>
  </si>
  <si>
    <t>Lucy Linkins</t>
  </si>
  <si>
    <t>jsrose55@hotmail.com</t>
  </si>
  <si>
    <t>Jacqueline Rose</t>
  </si>
  <si>
    <t>crobins@home-start-elmbridge.org.uk</t>
  </si>
  <si>
    <t>Carol Robins</t>
  </si>
  <si>
    <t>Carol Hodges</t>
  </si>
  <si>
    <t>Christine Mundy</t>
  </si>
  <si>
    <t>lisak@home-starteastsurrey.org.uk</t>
  </si>
  <si>
    <t>Lisa Kelly</t>
  </si>
  <si>
    <t>christine@home-starteastsurrey.org.uk</t>
  </si>
  <si>
    <t>Christine Heaton</t>
  </si>
  <si>
    <t>franboto@aol.com</t>
  </si>
  <si>
    <t>Fran Boto</t>
  </si>
  <si>
    <t>rkingsnorth@home-start-elmbridge.org.uk</t>
  </si>
  <si>
    <t>Rebecca Kingsnorth</t>
  </si>
  <si>
    <t>lisa@home-starteastsurrey.org.uk</t>
  </si>
  <si>
    <t>Lisa Wedderburn</t>
  </si>
  <si>
    <t>hayley.ronald@hseeb.org.uk</t>
  </si>
  <si>
    <t>Hayley Ronald</t>
  </si>
  <si>
    <t>judith@homestartsutton.org.uk</t>
  </si>
  <si>
    <t>Judith Armstrong</t>
  </si>
  <si>
    <t>becca.welham@hseeb.org.uk</t>
  </si>
  <si>
    <t>Becca Welham</t>
  </si>
  <si>
    <t>judim@homestartchams.org.uk</t>
  </si>
  <si>
    <t>Judi McDonald</t>
  </si>
  <si>
    <t>katie@croydon-homestart.co.uk</t>
  </si>
  <si>
    <t>Katie Bridges</t>
  </si>
  <si>
    <t>tsmith@home-start-elmbridge.org.uk</t>
  </si>
  <si>
    <t>Tracy Smith</t>
  </si>
  <si>
    <t>njcooper123@icloud.com</t>
  </si>
  <si>
    <t>Nicola Cooper</t>
  </si>
  <si>
    <t>kchicken@home-start-elmbridge.org.uk</t>
  </si>
  <si>
    <t>Kate Chicken</t>
  </si>
  <si>
    <t>familyheaton@ntlworld.com</t>
  </si>
  <si>
    <t>manager@hseeb.org.uk</t>
  </si>
  <si>
    <t>Hazel Davies</t>
  </si>
  <si>
    <t>hayley.barrell@ymcaeastsurrey.org.uk</t>
  </si>
  <si>
    <t>Hayley Barrell</t>
  </si>
  <si>
    <t>hayley.barrell@reigate-banstead.gov.uk</t>
  </si>
  <si>
    <t>alex.buckle@ymcaeastsurrey.org.uk</t>
  </si>
  <si>
    <t>Alex Buckle</t>
  </si>
  <si>
    <t>hbarrell@dorking.surrey.sch.uk</t>
  </si>
  <si>
    <t>info@horseshoecommunitypreschool.co.uk</t>
  </si>
  <si>
    <t>Kerry O'Neill</t>
  </si>
  <si>
    <t>katie.hendry@thehoward.thpt.org.uk</t>
  </si>
  <si>
    <t>Katie Hendry</t>
  </si>
  <si>
    <t>annie.lincoln@thehoward.thpt.org.uk</t>
  </si>
  <si>
    <t>annie lincoln</t>
  </si>
  <si>
    <t>katie.hendry@tyehoward.that.org.uk</t>
  </si>
  <si>
    <t>andrea@ichoosefreedom.co.uk</t>
  </si>
  <si>
    <t>Andrea ICF</t>
  </si>
  <si>
    <t>tilly@ichoosefreedom.co.uk</t>
  </si>
  <si>
    <t>Tilly Rose</t>
  </si>
  <si>
    <t>emmabuc@ichoosefreedom.co.uk</t>
  </si>
  <si>
    <t>Emma B B</t>
  </si>
  <si>
    <t>Idris Sulaiman</t>
  </si>
  <si>
    <t>miriam.katche@jrs.net</t>
  </si>
  <si>
    <t>Miriam Katche</t>
  </si>
  <si>
    <t>mary.baah@kent.gov.uk</t>
  </si>
  <si>
    <t>Mary Baah</t>
  </si>
  <si>
    <t>lisa.morris@kinship.org.uk</t>
  </si>
  <si>
    <t>Lisa Morris</t>
  </si>
  <si>
    <t>katearcher1@nhs.net</t>
  </si>
  <si>
    <t>Kate Archer</t>
  </si>
  <si>
    <t>billie@lets-explore.com</t>
  </si>
  <si>
    <t>Billie Wyatt</t>
  </si>
  <si>
    <t>Rachel Forward</t>
  </si>
  <si>
    <t>emma.spillane@lindenbridge.thpt.org.uk</t>
  </si>
  <si>
    <t>Emma Spillane</t>
  </si>
  <si>
    <t>sharon.hackett@sutton.gov.uk</t>
  </si>
  <si>
    <t>Sharon Hackett</t>
  </si>
  <si>
    <t>kim.offen@sutton.gov.uk</t>
  </si>
  <si>
    <t>Kim Offen</t>
  </si>
  <si>
    <t>hslw@thames-ditton-infant.surrey.sch.uk</t>
  </si>
  <si>
    <t>Michelle Talboys</t>
  </si>
  <si>
    <t>jfrench@lowergreen.org</t>
  </si>
  <si>
    <t>Jenny French</t>
  </si>
  <si>
    <t>cgarratt1@glfschools.org</t>
  </si>
  <si>
    <t>Clare Garrett</t>
  </si>
  <si>
    <t>Clare Garratt</t>
  </si>
  <si>
    <t>miriam.michel@merton.gov.uk</t>
  </si>
  <si>
    <t>Miriam Michel</t>
  </si>
  <si>
    <t>melissa.dormer@merton.gov.uk</t>
  </si>
  <si>
    <t>Melissa Dormer</t>
  </si>
  <si>
    <t>satomi.tsuchiya@migranthelpuk.org</t>
  </si>
  <si>
    <t>Satomi Tsuchiya</t>
  </si>
  <si>
    <t>rosanna.vansanden@migranthelpuk.org</t>
  </si>
  <si>
    <t>Rosanna Van Sanden</t>
  </si>
  <si>
    <t>Uwati Ukojie</t>
  </si>
  <si>
    <t>tai@miije.co.uk</t>
  </si>
  <si>
    <t>Tai Lamard</t>
  </si>
  <si>
    <t>samantha@dorking.surrey.sch.uk</t>
  </si>
  <si>
    <t>Sam Wellard</t>
  </si>
  <si>
    <t>jackie@dorking.surrey.sch.uk</t>
  </si>
  <si>
    <t>Jackie Smith</t>
  </si>
  <si>
    <t>swellard@dorking.surrey.sch.uk</t>
  </si>
  <si>
    <t>sam wellard</t>
  </si>
  <si>
    <t>leanne@dorking.surrey.sch.uk</t>
  </si>
  <si>
    <t>Leanne Dowie</t>
  </si>
  <si>
    <t>ldowie@dorking.surrey.sch.uk</t>
  </si>
  <si>
    <t>Alison Shaw</t>
  </si>
  <si>
    <t>kath@caew.org.uk</t>
  </si>
  <si>
    <t>Kath Healy</t>
  </si>
  <si>
    <t>Charlotte Smith</t>
  </si>
  <si>
    <t>jo@caew.org.uk</t>
  </si>
  <si>
    <t>Jo Carroll-Smart</t>
  </si>
  <si>
    <t>charlotte s</t>
  </si>
  <si>
    <t>nsdas@caew.org.uk</t>
  </si>
  <si>
    <t>Lorraine Melhuish</t>
  </si>
  <si>
    <t>lorraine.swailes@parashoot.org.uk</t>
  </si>
  <si>
    <t>Lorraine Swailes</t>
  </si>
  <si>
    <t>peterpanplayschool@gmail.com</t>
  </si>
  <si>
    <t>Louise Sutherland</t>
  </si>
  <si>
    <t>julie.chapman@ravenht.org.uk</t>
  </si>
  <si>
    <t>Julie Chapman</t>
  </si>
  <si>
    <t>Owen Bryant</t>
  </si>
  <si>
    <t>erica.phillip@parashoot.org.uk</t>
  </si>
  <si>
    <t>Erica Phillips</t>
  </si>
  <si>
    <t>diane.ward@parashoot.org.uk</t>
  </si>
  <si>
    <t>Diane Ward</t>
  </si>
  <si>
    <t>alana.cryer@ravenht.org.uk</t>
  </si>
  <si>
    <t>Alana Cryer</t>
  </si>
  <si>
    <t>vicki.preedy@ravenht.org.uk</t>
  </si>
  <si>
    <t>Vicki Preedy</t>
  </si>
  <si>
    <t>kelly.gillett@ravednht.org.uk</t>
  </si>
  <si>
    <t>Kelly Gillett</t>
  </si>
  <si>
    <t>kaz.stent@ravenht.org.uk</t>
  </si>
  <si>
    <t>Kaz Stent</t>
  </si>
  <si>
    <t>amanda.wraight@parashoot.org.uk</t>
  </si>
  <si>
    <t>Amanda Wraight</t>
  </si>
  <si>
    <t>kim.farnes@ravenht.org.uk</t>
  </si>
  <si>
    <t>Kim Farnes</t>
  </si>
  <si>
    <t>imogen.pearman@ravenht.org.uk</t>
  </si>
  <si>
    <t>Imogen Pearman</t>
  </si>
  <si>
    <t>elizabeth.long@ravenht.org.uk</t>
  </si>
  <si>
    <t>Liz Long</t>
  </si>
  <si>
    <t>Colin Waite</t>
  </si>
  <si>
    <t>Jill Ducker</t>
  </si>
  <si>
    <t>miranda@redhillbaptist.org.uk</t>
  </si>
  <si>
    <t>Miranda Odysseus-Beaumont</t>
  </si>
  <si>
    <t>karen@theredoak.org.uk</t>
  </si>
  <si>
    <t>Karen Attfield</t>
  </si>
  <si>
    <t>laura.t@theredoak.org.uk</t>
  </si>
  <si>
    <t>Laura Thompson</t>
  </si>
  <si>
    <t>georgia.waterton@welcare.org</t>
  </si>
  <si>
    <t>Georgia Waterton</t>
  </si>
  <si>
    <t>rebecca@theredoak.org.uk</t>
  </si>
  <si>
    <t>Rebecca Swain</t>
  </si>
  <si>
    <t>christine@theredoak.org.uk</t>
  </si>
  <si>
    <t>Christine Harper</t>
  </si>
  <si>
    <t>Liz Deonovain</t>
  </si>
  <si>
    <t>any.grierson@reiage-banstead.gov.uk</t>
  </si>
  <si>
    <t>Amy Grierson</t>
  </si>
  <si>
    <t>peter.leshirley@reigate-banstead.gov.uk</t>
  </si>
  <si>
    <t>Peter Le Shirley</t>
  </si>
  <si>
    <t>maria.hewson@reigate-banstead.gov.uk</t>
  </si>
  <si>
    <t>Maria Hewson</t>
  </si>
  <si>
    <t>elizabeth.karlicka-cook@reigate-banstead.gov.uk</t>
  </si>
  <si>
    <t>Eli Karlicka-Cook</t>
  </si>
  <si>
    <t>anthony.palmer@reigate-banstead.gov.uk</t>
  </si>
  <si>
    <t>Anthony Palmer</t>
  </si>
  <si>
    <t>kristie.burns@surreycc.gov.uk</t>
  </si>
  <si>
    <t>Kristie Burns</t>
  </si>
  <si>
    <t>victoria.johnson@surreycc.gov.uk</t>
  </si>
  <si>
    <t>Victoria Johnson</t>
  </si>
  <si>
    <t>alice.oswell@reigate-banstead.gov.uk</t>
  </si>
  <si>
    <t>Alice Oswell</t>
  </si>
  <si>
    <t>jacqui.wright@reigate-banstead.gov.uk</t>
  </si>
  <si>
    <t>Jacqui Wright</t>
  </si>
  <si>
    <t>ghadeer.salih@reigate-banstead.gov.uk</t>
  </si>
  <si>
    <t>Ghadeer Salih</t>
  </si>
  <si>
    <t>maria.smith@reigate-banstead.gov.uk</t>
  </si>
  <si>
    <t>Maria Smith</t>
  </si>
  <si>
    <t>lucy.jenkins@reigate-banstead.gov.uk</t>
  </si>
  <si>
    <t>Lucy Jenkins</t>
  </si>
  <si>
    <t>Jemma Rowe</t>
  </si>
  <si>
    <t>eli.karlicka-cook@reigate-banstead.gov.uk</t>
  </si>
  <si>
    <t>julie.taylor@reigate-banstead.gov.uk</t>
  </si>
  <si>
    <t>julie taylor</t>
  </si>
  <si>
    <t>matt.sprange@reigate-banstead.gov.uk</t>
  </si>
  <si>
    <t>Matt Sprange</t>
  </si>
  <si>
    <t>carole.karam@reigate-banstead.gov.uk</t>
  </si>
  <si>
    <t>Carole Karam</t>
  </si>
  <si>
    <t>jemma.rowe@reigate-banstead.gov.uk</t>
  </si>
  <si>
    <t>janine.nicholson@reigate-banstead.gov.uk</t>
  </si>
  <si>
    <t>Janine Nicholson</t>
  </si>
  <si>
    <t>Victory Opara</t>
  </si>
  <si>
    <t>Mary Aoun</t>
  </si>
  <si>
    <t>Aimee Sayers</t>
  </si>
  <si>
    <t>sheila.mungai@surreycc.gov.uk</t>
  </si>
  <si>
    <t>Sheila Mungai</t>
  </si>
  <si>
    <t>info@renewedhope.org.uk</t>
  </si>
  <si>
    <t>Samuel John</t>
  </si>
  <si>
    <t>christine.mudge@nhs.net</t>
  </si>
  <si>
    <t>Christina Saunders</t>
  </si>
  <si>
    <t>gaynormorrison@nhs.net</t>
  </si>
  <si>
    <t>Gaynor Morrison</t>
  </si>
  <si>
    <t>sashmvp@gmail.com</t>
  </si>
  <si>
    <t>Rachael Holding</t>
  </si>
  <si>
    <t>sarahthorogood@nhs.net</t>
  </si>
  <si>
    <t>Sarah Thorogood</t>
  </si>
  <si>
    <t>hslw@salfordsschool.org</t>
  </si>
  <si>
    <t>Bernice Jackson</t>
  </si>
  <si>
    <t>chloea@saha.org.uk</t>
  </si>
  <si>
    <t>Chloe Agent</t>
  </si>
  <si>
    <t>deec@saha.org.uk</t>
  </si>
  <si>
    <t>Dee Chirairo</t>
  </si>
  <si>
    <t>Dee Charairo</t>
  </si>
  <si>
    <t>tom.earnell@shgroup.org.uk</t>
  </si>
  <si>
    <t>Tom Earnell</t>
  </si>
  <si>
    <t>erestina.mabunyunyu@swlstg.nhs.uk</t>
  </si>
  <si>
    <t>Erestina Mabunyunyu</t>
  </si>
  <si>
    <t>michelle.beavon@surreycc.gov.uk</t>
  </si>
  <si>
    <t>michelle beavon</t>
  </si>
  <si>
    <t>magalie_06@hotmail.com</t>
  </si>
  <si>
    <t>Magalie Rouschmeyer</t>
  </si>
  <si>
    <t>lizcarter@stch.org.uk</t>
  </si>
  <si>
    <t>Liz Carter</t>
  </si>
  <si>
    <t>samantha.flynn4@nhs.net</t>
  </si>
  <si>
    <t>Samantha Flynn</t>
  </si>
  <si>
    <t>fhowitt@stjohnsdorking.uk</t>
  </si>
  <si>
    <t>Faye Howitt</t>
  </si>
  <si>
    <t>head@stjohnsdorking.uk</t>
  </si>
  <si>
    <t>Jacky Fyson</t>
  </si>
  <si>
    <t>cadjei@stmatthews-redhill.surrey.sch.uk</t>
  </si>
  <si>
    <t>Catherine Adjei</t>
  </si>
  <si>
    <t>lizainley100@gmail.com</t>
  </si>
  <si>
    <t>Liz Wheeler</t>
  </si>
  <si>
    <t>ashleighdunn005@hotmail.com</t>
  </si>
  <si>
    <t>Ashleigh Davis</t>
  </si>
  <si>
    <t>lsmith@stpeter-stpaul.surrey.sch.uk</t>
  </si>
  <si>
    <t>Linda Smith</t>
  </si>
  <si>
    <t>warrenr@streetlight.uk.com</t>
  </si>
  <si>
    <t>Ruth Warren</t>
  </si>
  <si>
    <t>maisie.puddifoot@sabp.nhs.uk</t>
  </si>
  <si>
    <t>Maisie Puddifoot</t>
  </si>
  <si>
    <t>charlotte.nye4@nhs.net</t>
  </si>
  <si>
    <t>Charlotte Nye</t>
  </si>
  <si>
    <t>lucy.jones@sabp.nhs.uk</t>
  </si>
  <si>
    <t>Lucy Jones</t>
  </si>
  <si>
    <t>Nina DuPlessias</t>
  </si>
  <si>
    <t>emily.barrett6@nhs.net</t>
  </si>
  <si>
    <t>Emily Barrett</t>
  </si>
  <si>
    <t>sash.surreyoakteam@nhs.net</t>
  </si>
  <si>
    <t>Emily Unknown</t>
  </si>
  <si>
    <t>kate.hamilton9@nhs.net</t>
  </si>
  <si>
    <t>Kate Hamilton</t>
  </si>
  <si>
    <t>sash.surreymapleteam@nhs.net</t>
  </si>
  <si>
    <t>Emily Antoniou</t>
  </si>
  <si>
    <t>jessica.cheeseman2@nhs.net</t>
  </si>
  <si>
    <t>Jessica Cheeseman</t>
  </si>
  <si>
    <t>rebecca.low3@nhs.net</t>
  </si>
  <si>
    <t>Beckie Low</t>
  </si>
  <si>
    <t>surrey.westmidwives@nhs.net</t>
  </si>
  <si>
    <t>Rachel Hasell</t>
  </si>
  <si>
    <t>rachel.newman@nhs.net</t>
  </si>
  <si>
    <t>Rachel Newman</t>
  </si>
  <si>
    <t>leila.mehdoubi@nhs.net</t>
  </si>
  <si>
    <t>Leila Mehdoubi</t>
  </si>
  <si>
    <t>suzanne.land1@nhs.net</t>
  </si>
  <si>
    <t>Suzanne Land</t>
  </si>
  <si>
    <t>jackiesmith13@nhs.net</t>
  </si>
  <si>
    <t>jh00564@surrey.ac.uk</t>
  </si>
  <si>
    <t>Jess Hack</t>
  </si>
  <si>
    <t>sophia.taylor@nhs.net</t>
  </si>
  <si>
    <t>Sophie Taylor</t>
  </si>
  <si>
    <t>clare.slack@nhs.net</t>
  </si>
  <si>
    <t>clare slack</t>
  </si>
  <si>
    <t>rachel.hasell@nhs.net</t>
  </si>
  <si>
    <t>m.digby@nhs.net</t>
  </si>
  <si>
    <t>Maria Digby</t>
  </si>
  <si>
    <t>kerry.webb@sabp.nhs.uk</t>
  </si>
  <si>
    <t>Kerry Webb</t>
  </si>
  <si>
    <t>rachael.newman@nhs.net</t>
  </si>
  <si>
    <t>rachael Newman</t>
  </si>
  <si>
    <t>emma-louise.lowe@surreycaretrust.org.uk</t>
  </si>
  <si>
    <t>Emma-Louise Lowe</t>
  </si>
  <si>
    <t>kellyandolliej@gmail.com</t>
  </si>
  <si>
    <t>Kelly Jeffery</t>
  </si>
  <si>
    <t>karen.stracey@surrey.gov.uk</t>
  </si>
  <si>
    <t>Karen Stracey</t>
  </si>
  <si>
    <t>sophie.freestone@surreycc.gov.uk</t>
  </si>
  <si>
    <t>Sophie Freestone</t>
  </si>
  <si>
    <t>rebecca.stetchell@surreycc.gov.uk</t>
  </si>
  <si>
    <t>Rebecca Setchell</t>
  </si>
  <si>
    <t>karen.tytherleigh@surreycc.gov.uk</t>
  </si>
  <si>
    <t>Karen Tytherleigh</t>
  </si>
  <si>
    <t>Emma Holt-Miller</t>
  </si>
  <si>
    <t>eleanor.tresise@surreycc.gov.uk</t>
  </si>
  <si>
    <t>Ellie Tresise</t>
  </si>
  <si>
    <t>emma.frith@surreycc.gov.uk</t>
  </si>
  <si>
    <t>Emma Frith</t>
  </si>
  <si>
    <t>dorothy.walker@surreycc.gov.uk</t>
  </si>
  <si>
    <t>Dorothy Walker</t>
  </si>
  <si>
    <t>yasmin.edwards@surreycc.gov.uk</t>
  </si>
  <si>
    <t>Yasmin Edwards</t>
  </si>
  <si>
    <t>janet.knibbs@surreycc.gov.uk</t>
  </si>
  <si>
    <t>Janet knibbs</t>
  </si>
  <si>
    <t>jane.gowans@surrey.gov.uk</t>
  </si>
  <si>
    <t>Jane Gowans</t>
  </si>
  <si>
    <t>mary.white@surreycc.gov.uk</t>
  </si>
  <si>
    <t>Mary White</t>
  </si>
  <si>
    <t>Sarah Crow</t>
  </si>
  <si>
    <t>laura.dold@surreycc.gov.uk</t>
  </si>
  <si>
    <t>Laura Corfield</t>
  </si>
  <si>
    <t>emily.furner@surreycc.gov.uk</t>
  </si>
  <si>
    <t>Emily Cooke</t>
  </si>
  <si>
    <t>jane.gowans@surreycc.gov.uk</t>
  </si>
  <si>
    <t>primrose.machiri@surreycc.gov.uk</t>
  </si>
  <si>
    <t>Primrose Machiri</t>
  </si>
  <si>
    <t>karys.skinner@hotmail.com</t>
  </si>
  <si>
    <t>anuska.cooper@surreycc.gov.uk</t>
  </si>
  <si>
    <t>Anuska Cooper</t>
  </si>
  <si>
    <t>rosa.insua@surreycc.gov.uk</t>
  </si>
  <si>
    <t>Rosa Insua</t>
  </si>
  <si>
    <t>teresa.venn@surreycc.gov.uk</t>
  </si>
  <si>
    <t>Teresa Venn</t>
  </si>
  <si>
    <t>estefania.vega@surreycc.gov.uk</t>
  </si>
  <si>
    <t>Estefania Vega</t>
  </si>
  <si>
    <t>Nichola Brown</t>
  </si>
  <si>
    <t>emma.holtmiller@surreycc.gov.uk</t>
  </si>
  <si>
    <t>sara.crews@surreycc.gov.uk</t>
  </si>
  <si>
    <t>Sara Crews</t>
  </si>
  <si>
    <t>angela.holdsworth@surreycc.gov.uk</t>
  </si>
  <si>
    <t>Angela Holdsworth</t>
  </si>
  <si>
    <t>lauren.hand@surreycc.gov.uk</t>
  </si>
  <si>
    <t>lauren hand</t>
  </si>
  <si>
    <t>helen.grimshaw@surreycc.gov.uk</t>
  </si>
  <si>
    <t>Helen Grimshaw</t>
  </si>
  <si>
    <t>lucy.hawkins@surreycc.gov.uk</t>
  </si>
  <si>
    <t>Lucy Hawkins</t>
  </si>
  <si>
    <t>joanne.sullivan@surreycc.gov.uk</t>
  </si>
  <si>
    <t>Jo Sullivan</t>
  </si>
  <si>
    <t>ann.trickett@surreycc.gov.uk</t>
  </si>
  <si>
    <t>Ann Trickett</t>
  </si>
  <si>
    <t>millie.watson@surreycc.gov.uk</t>
  </si>
  <si>
    <t>Millie Watson</t>
  </si>
  <si>
    <t>Joanne Sullivan</t>
  </si>
  <si>
    <t>rachael.warnock@surreycc.gov.uk</t>
  </si>
  <si>
    <t>Rachael Warnock</t>
  </si>
  <si>
    <t>fariba@meshkot.com</t>
  </si>
  <si>
    <t>Fariba Meshkot</t>
  </si>
  <si>
    <t>louisek.williams@surreycc.gov.uk</t>
  </si>
  <si>
    <t>Louise Williams</t>
  </si>
  <si>
    <t>lydia.taylor@surreycc.gov.uk</t>
  </si>
  <si>
    <t>Lydia Taylor</t>
  </si>
  <si>
    <t>sharmone.nelsonlewin@surreycc.gov.uk</t>
  </si>
  <si>
    <t>Sharmone Nelson-Lewin</t>
  </si>
  <si>
    <t>lorraine.wardell@surreycc.gov.uk</t>
  </si>
  <si>
    <t>Lorraine Wardell</t>
  </si>
  <si>
    <t>sarah.crow@surreycc.gov.uk</t>
  </si>
  <si>
    <t>emz_hm@hotmail.com</t>
  </si>
  <si>
    <t>rebecca.muzerie@surreycc.gov.uk</t>
  </si>
  <si>
    <t>Rebecca Muzerie</t>
  </si>
  <si>
    <t>sarah.fothergill@surreycc.gov.uk</t>
  </si>
  <si>
    <t>Sarah Fothergill</t>
  </si>
  <si>
    <t>emily.cooper@surreycc.gov.uk</t>
  </si>
  <si>
    <t>Emily Cooper</t>
  </si>
  <si>
    <t>joyce.hamilton@surreycc.gov.uk</t>
  </si>
  <si>
    <t>Joyce Hamilton</t>
  </si>
  <si>
    <t>Emily Furner</t>
  </si>
  <si>
    <t>Emma Marbrook</t>
  </si>
  <si>
    <t>Jacqui Mason</t>
  </si>
  <si>
    <t>Laura Dold</t>
  </si>
  <si>
    <t>preetha.damodaran@surreycc.gov.uk</t>
  </si>
  <si>
    <t>Preetha Damodaran</t>
  </si>
  <si>
    <t>yasmin.ramzi@surreycc.gov.uk</t>
  </si>
  <si>
    <t>vanessa.hamilton@surreycc.gov.uk</t>
  </si>
  <si>
    <t>Vanessa Hamilton</t>
  </si>
  <si>
    <t>Lisa Virdee</t>
  </si>
  <si>
    <t>chandni.modha@surreycc.gov.uk</t>
  </si>
  <si>
    <t>Chandni Modha</t>
  </si>
  <si>
    <t>Nkechi Nsofor</t>
  </si>
  <si>
    <t>kim.chouls@surreycc.gov.uk</t>
  </si>
  <si>
    <t>Kim Chouls</t>
  </si>
  <si>
    <t>Lizzie Huesch</t>
  </si>
  <si>
    <t>daisy.cavanaugh@surreycc.gov.uk</t>
  </si>
  <si>
    <t>Daisy Cavanaugh</t>
  </si>
  <si>
    <t>becky.hardwell@surreycc.gov.uk</t>
  </si>
  <si>
    <t>Becky Hardwell</t>
  </si>
  <si>
    <t>jakki.smith@surreycc.gov.uk</t>
  </si>
  <si>
    <t>Jakki Smith</t>
  </si>
  <si>
    <t>karen.stracey@surreycc.gov.uk</t>
  </si>
  <si>
    <t>ana.ireson@surreycc.gov.uk</t>
  </si>
  <si>
    <t>Ana Ireson</t>
  </si>
  <si>
    <t>elaine.hayfield@surreycc.gov.uk</t>
  </si>
  <si>
    <t>Elaine Hayfield</t>
  </si>
  <si>
    <t>amy.madigan@surreycc.gov.uk</t>
  </si>
  <si>
    <t>Amy Madigan</t>
  </si>
  <si>
    <t>faustina.akolgo@surreycc.gov.uk</t>
  </si>
  <si>
    <t>Faustina Akolgo</t>
  </si>
  <si>
    <t>jakki.smith@hotmail.com</t>
  </si>
  <si>
    <t>elizabeth.huesch@surreycc.gov.uk</t>
  </si>
  <si>
    <t>maddy.barlow@surreycc.gov.uk</t>
  </si>
  <si>
    <t>Maddy Barlow</t>
  </si>
  <si>
    <t>emily.ward@surreycc.gov.uk</t>
  </si>
  <si>
    <t>Emily Ward</t>
  </si>
  <si>
    <t>hannah.clark@surreycc.gov.uk</t>
  </si>
  <si>
    <t>Hannah Clark</t>
  </si>
  <si>
    <t>grace.chapman@surreycc.gov.uk</t>
  </si>
  <si>
    <t>Grace Chapman</t>
  </si>
  <si>
    <t>sylwia.jarmolinska@surreycc.gov.uk</t>
  </si>
  <si>
    <t>Sylwia Jarmolinska</t>
  </si>
  <si>
    <t>Farida Kumar</t>
  </si>
  <si>
    <t>Yazmin Ramzi</t>
  </si>
  <si>
    <t>Karen Yeeles</t>
  </si>
  <si>
    <t>r.turner@surreycc.gov.uk</t>
  </si>
  <si>
    <t>Rachel Turner</t>
  </si>
  <si>
    <t>emma.castle@surreycc.gov.uk</t>
  </si>
  <si>
    <t>Emma Castle</t>
  </si>
  <si>
    <t>nadine.swingler@surreycc.gov.uk</t>
  </si>
  <si>
    <t>Nadine Swingler</t>
  </si>
  <si>
    <t>sam.gibbs@surreycc.gov.uk</t>
  </si>
  <si>
    <t>Sam Gibbs</t>
  </si>
  <si>
    <t>Zoe Nash</t>
  </si>
  <si>
    <t>sally.cox@surreycc.gov.uk</t>
  </si>
  <si>
    <t>Surrey county council</t>
  </si>
  <si>
    <t>Sally Cox</t>
  </si>
  <si>
    <t>sarah.campling@barnardos.org.uk</t>
  </si>
  <si>
    <t>sarah campling</t>
  </si>
  <si>
    <t>maria.kinal@barnardos.org.uk</t>
  </si>
  <si>
    <t>Maria Kinal</t>
  </si>
  <si>
    <t>paula.harris@barnardos.org.uk</t>
  </si>
  <si>
    <t>Paula Harris</t>
  </si>
  <si>
    <t>claire.roberts@barnardos.org.uk</t>
  </si>
  <si>
    <t>Claire Roberts</t>
  </si>
  <si>
    <t>hannah.millyard@surrey.police.uk</t>
  </si>
  <si>
    <t>hannah millyard</t>
  </si>
  <si>
    <t>sussexaidforrefugees@gmail.com</t>
  </si>
  <si>
    <t>Cerian Sims</t>
  </si>
  <si>
    <t>caroline.jefferson1@nhs.net</t>
  </si>
  <si>
    <t>Caroline Jefferson</t>
  </si>
  <si>
    <t>Jessica Fairhurst</t>
  </si>
  <si>
    <t>caroline.chandler@spft.nhs.uk</t>
  </si>
  <si>
    <t>Caroline Chandler</t>
  </si>
  <si>
    <t>jo.parker@spft.nhs.uk</t>
  </si>
  <si>
    <t>Jo Parker</t>
  </si>
  <si>
    <t>bethany.taylor@spft.nhs.uk</t>
  </si>
  <si>
    <t>beth taylor</t>
  </si>
  <si>
    <t>billi.bartley@sutton.gov.uk</t>
  </si>
  <si>
    <t>Billi Bartley</t>
  </si>
  <si>
    <t>julie.montebello@sutton.gov.uk</t>
  </si>
  <si>
    <t>Julie Montebello</t>
  </si>
  <si>
    <t>georgia.singh@sutton.gov.uk</t>
  </si>
  <si>
    <t>Georgia Singh</t>
  </si>
  <si>
    <t>maja.nielsen@sutton.gov.uk</t>
  </si>
  <si>
    <t>Maja Nielsen</t>
  </si>
  <si>
    <t>eleanor.forster@sutton.gov.uk</t>
  </si>
  <si>
    <t>Eleanor Forster</t>
  </si>
  <si>
    <t>kelly.menehan@sutton.gov.uk</t>
  </si>
  <si>
    <t>kelly menehan</t>
  </si>
  <si>
    <t>sharna.gayle@sutton.gov.uk</t>
  </si>
  <si>
    <t>Sharna Gayle</t>
  </si>
  <si>
    <t>fran.drinkald@sutton.gov.uk</t>
  </si>
  <si>
    <t>Fran Drinkald</t>
  </si>
  <si>
    <t>anna.wojciechowska@sutton.gov.uk</t>
  </si>
  <si>
    <t>Anna Wojciechowska</t>
  </si>
  <si>
    <t>michele.chapman@sutton.gov.uk</t>
  </si>
  <si>
    <t>Michele Chapman</t>
  </si>
  <si>
    <t>theresa.cameron@sutton.gov.uk</t>
  </si>
  <si>
    <t>Theresa Cameron</t>
  </si>
  <si>
    <t>nayo.ruddock@sutton.gov.uk</t>
  </si>
  <si>
    <t>Nayo Ruddock</t>
  </si>
  <si>
    <t>charlotte.thomson@sutton.gov.uk</t>
  </si>
  <si>
    <t>Charlotte Thomson</t>
  </si>
  <si>
    <t>kelly.taylor@sutton.gov.uk</t>
  </si>
  <si>
    <t>Kelly Taylor</t>
  </si>
  <si>
    <t>izabela.blonska@sutton.gov.uk</t>
  </si>
  <si>
    <t>Izabela Blonska</t>
  </si>
  <si>
    <t>vicky.wilden@sutton.gov.uk</t>
  </si>
  <si>
    <t>Vicky Wilden</t>
  </si>
  <si>
    <t>louise.speggiorin@sutton.gov.uk</t>
  </si>
  <si>
    <t>Louise Speggiorin</t>
  </si>
  <si>
    <t>precious.mutemererwa@sutton.gov.uk</t>
  </si>
  <si>
    <t>Precious Mutemererwa</t>
  </si>
  <si>
    <t>juliet.walker@sutton.gov.uk</t>
  </si>
  <si>
    <t>Juliet Walker</t>
  </si>
  <si>
    <t>ethel.mettle@sutton.gov.uk</t>
  </si>
  <si>
    <t>Ethel Mettle</t>
  </si>
  <si>
    <t>obednego.vezha@sutton.gov.uk</t>
  </si>
  <si>
    <t>Obednego Vezha</t>
  </si>
  <si>
    <t>sandra.etrue-ellis@sutton.gov.uk</t>
  </si>
  <si>
    <t>Sandra Etrue-Ellis</t>
  </si>
  <si>
    <t>shirleen.thompson@sutton.gov.uk</t>
  </si>
  <si>
    <t>Shirleen Thompson</t>
  </si>
  <si>
    <t>kelly.andrews@barnardos.org.uk</t>
  </si>
  <si>
    <t>kelly andrews</t>
  </si>
  <si>
    <t>kelly.malcolm@barnados.org.uk</t>
  </si>
  <si>
    <t>Kelly Malcolm</t>
  </si>
  <si>
    <t>kelly.malcolm@barnardos.org.uk</t>
  </si>
  <si>
    <t>kelly Malcolm</t>
  </si>
  <si>
    <t>rachel.smith2@barnardos.org.uk</t>
  </si>
  <si>
    <t>Rachel Smith</t>
  </si>
  <si>
    <t>lidia.fincham@barnardos.org.uk</t>
  </si>
  <si>
    <t>Lidia Fincham</t>
  </si>
  <si>
    <t>chloe.ashton@barnardos.org.uk</t>
  </si>
  <si>
    <t>Chloe Ashton</t>
  </si>
  <si>
    <t>Jo Petty</t>
  </si>
  <si>
    <t>Charlie Brown</t>
  </si>
  <si>
    <t>Michelle UNKNOWN</t>
  </si>
  <si>
    <t>hmctheextramile@outlook.com</t>
  </si>
  <si>
    <t>pam.harrison50@ntlworld.com</t>
  </si>
  <si>
    <t>hmctheextramile@outlook.com.uk</t>
  </si>
  <si>
    <t>referral@theirvoice.org.uk</t>
  </si>
  <si>
    <t>Jackie Lawrence</t>
  </si>
  <si>
    <t>holly@theirvoice.org.uk</t>
  </si>
  <si>
    <t>Holly Oates</t>
  </si>
  <si>
    <t>emma@thelucyraynerfoundation.com</t>
  </si>
  <si>
    <t>Emma Rayner</t>
  </si>
  <si>
    <t>themeetingroom123@gmail.com</t>
  </si>
  <si>
    <t>Gayle UNKNOWN</t>
  </si>
  <si>
    <t>senco@oaktree.surrey.sch.uk</t>
  </si>
  <si>
    <t>Rachel Harrison</t>
  </si>
  <si>
    <t>mary.marsden@thewestway.org</t>
  </si>
  <si>
    <t>mary marsden</t>
  </si>
  <si>
    <t>mransom@transformhousing.org.uk</t>
  </si>
  <si>
    <t>Maria Ransom</t>
  </si>
  <si>
    <t>ptraers@transformhousing.org.uk</t>
  </si>
  <si>
    <t>Paul Travers</t>
  </si>
  <si>
    <t>scharles@transformhousing.org.uk</t>
  </si>
  <si>
    <t>Sophie Charles</t>
  </si>
  <si>
    <t>gemmagunter@twinstrust.org</t>
  </si>
  <si>
    <t>Gemma Gunter</t>
  </si>
  <si>
    <t>kate.hobley@lumenlearningtrust.co.uk</t>
  </si>
  <si>
    <t>Kate Hobley</t>
  </si>
  <si>
    <t>emma.sutton@lumenlearningtrust.co.uk</t>
  </si>
  <si>
    <t>Emma Sutton</t>
  </si>
  <si>
    <t>poppy.binns@richmondandwandsworth.gov.uk</t>
  </si>
  <si>
    <t>Poppy Binns</t>
  </si>
  <si>
    <t>susie.green@richmondandwandsworth.gov.uk</t>
  </si>
  <si>
    <t>Susie Green</t>
  </si>
  <si>
    <t>beth.jenkinson@richmondandwandsworth.gov.uk</t>
  </si>
  <si>
    <t>Beth Jenkinson</t>
  </si>
  <si>
    <t>cstretton@warlinghmvillageschool.org</t>
  </si>
  <si>
    <t>Casey Stretton</t>
  </si>
  <si>
    <t>cstretton@warlinghamvillageschool.org</t>
  </si>
  <si>
    <t>pauline.parrott@barnardos.org.uk</t>
  </si>
  <si>
    <t>Pauline Parrot</t>
  </si>
  <si>
    <t>jacqui.price@barnados.org.uk</t>
  </si>
  <si>
    <t>Jacqui Price</t>
  </si>
  <si>
    <t>redhill@welcare.org</t>
  </si>
  <si>
    <t>Susie Barnard</t>
  </si>
  <si>
    <t>shonagh.evans@welcare.org</t>
  </si>
  <si>
    <t>Shonagh Evans</t>
  </si>
  <si>
    <t>hollie.sharp@welcare.org</t>
  </si>
  <si>
    <t>Hollie Sharp</t>
  </si>
  <si>
    <t>diane.collins@welcare.org</t>
  </si>
  <si>
    <t>Diane Collins</t>
  </si>
  <si>
    <t>cathy.kershaw@welcare.org</t>
  </si>
  <si>
    <t>Cathy Kershaw</t>
  </si>
  <si>
    <t>jasmine.wakeford@welcare.org</t>
  </si>
  <si>
    <t>Jasmine Wakeford</t>
  </si>
  <si>
    <t>Kate Silcock</t>
  </si>
  <si>
    <t>Marion Plotnek</t>
  </si>
  <si>
    <t>diane.smiles.collins@gmail.com</t>
  </si>
  <si>
    <t>tobins2@hotmail.com</t>
  </si>
  <si>
    <t>Teresa Hales</t>
  </si>
  <si>
    <t>sara.lane@westsussex.gov.uk</t>
  </si>
  <si>
    <t>Sara Lane</t>
  </si>
  <si>
    <t>lauren.pascoe@westsussex.gov.uk</t>
  </si>
  <si>
    <t>Lauren Pascoe</t>
  </si>
  <si>
    <t>louise.perry@westsussex.gov.uk</t>
  </si>
  <si>
    <t>Louise Perry</t>
  </si>
  <si>
    <t>abbie.scorer@westsussex.gov.uk</t>
  </si>
  <si>
    <t>Abbie Scorer</t>
  </si>
  <si>
    <t>samantha.starr@westsussex.gov.uk</t>
  </si>
  <si>
    <t>Samantha Starr</t>
  </si>
  <si>
    <t>tracy.heasman@westsussex.gov.uk</t>
  </si>
  <si>
    <t>Tracy Heasman</t>
  </si>
  <si>
    <t>emilie.harvey@westsussex.gov.uk</t>
  </si>
  <si>
    <t>Emilie Harvey</t>
  </si>
  <si>
    <t>claire.johnson@westsussex.gov.uk</t>
  </si>
  <si>
    <t>Claire Johnson</t>
  </si>
  <si>
    <t>lydia.shrimpton@westsussex.gov.uk</t>
  </si>
  <si>
    <t>Lydia Shrimpton</t>
  </si>
  <si>
    <t>amanda.brown@westsussex.gov.uk</t>
  </si>
  <si>
    <t>Amanda Brown</t>
  </si>
  <si>
    <t>kimberley.skinner@westsussex.gov.uk</t>
  </si>
  <si>
    <t>kimberley skinner</t>
  </si>
  <si>
    <t>rebecca.ringer@westsussex.gov.uk</t>
  </si>
  <si>
    <t>Rebecca Ringer</t>
  </si>
  <si>
    <t>debbie.weir@westsussex.gov.uk</t>
  </si>
  <si>
    <t>Debbie Weir</t>
  </si>
  <si>
    <t>ben.thomson@westsussex.gov.uk</t>
  </si>
  <si>
    <t>Ben Thomson</t>
  </si>
  <si>
    <t>natasha.miller@westsussex.gov.uk</t>
  </si>
  <si>
    <t>Natasha Miller</t>
  </si>
  <si>
    <t>lyds2481@hotmail.com</t>
  </si>
  <si>
    <t>Lydia shrimpton</t>
  </si>
  <si>
    <t>jasmine.smith@westsussex.gov.uk</t>
  </si>
  <si>
    <t>Jasmine Smith</t>
  </si>
  <si>
    <t>kimberley.skinner@westussex.gov.uk</t>
  </si>
  <si>
    <t>Kimberley skinner</t>
  </si>
  <si>
    <t>isobel.manser@westsussex.gov.uk</t>
  </si>
  <si>
    <t>Isobel Manser</t>
  </si>
  <si>
    <t>jinocobbett@westsussex.gov.uk</t>
  </si>
  <si>
    <t>Jino Cobbett</t>
  </si>
  <si>
    <t>dawn.amanwa@westsussex.gov.uk</t>
  </si>
  <si>
    <t>Dawn Amanwa</t>
  </si>
  <si>
    <t>georgina.moorley@westsussex.gov.uk</t>
  </si>
  <si>
    <t>Georgina moorley</t>
  </si>
  <si>
    <t>awilliams263.306@westthornton.croydon.sch.uk</t>
  </si>
  <si>
    <t>Alicia Williams</t>
  </si>
  <si>
    <t>victoria.savage@surreycc.gov.uk</t>
  </si>
  <si>
    <t>Tori Savage</t>
  </si>
  <si>
    <t>yvette.tree@woking.gov.uk</t>
  </si>
  <si>
    <t>Yvette Tree</t>
  </si>
  <si>
    <t>kimberley.maher@woking.gov.uk</t>
  </si>
  <si>
    <t>Kim Maher</t>
  </si>
  <si>
    <t>bren.holton@woodlands.surrey.sch.uk</t>
  </si>
  <si>
    <t>Bren Holton</t>
  </si>
  <si>
    <t>kburgess@yattendon.surrey.sch.uk</t>
  </si>
  <si>
    <t>Karen Burgess</t>
  </si>
  <si>
    <t>sarah.smith51@nhs.net</t>
  </si>
  <si>
    <t>Sarah Smith``</t>
  </si>
  <si>
    <t>Fiona Oldham</t>
  </si>
  <si>
    <t>melanie.walles@younglivesvscancer.org.uk</t>
  </si>
  <si>
    <t>Melanie Walles</t>
  </si>
  <si>
    <t>lauraw@yoursanctuary.org.uk</t>
  </si>
  <si>
    <t>Laura W</t>
  </si>
  <si>
    <t>admin@woodlands.surrey.sch.uk</t>
  </si>
  <si>
    <t>aimee.sayers@surreycc.gov.uk</t>
  </si>
  <si>
    <t>amanda.bailey@encompass-latc.co.uk</t>
  </si>
  <si>
    <t>andrea@rbw-aid.org.uk</t>
  </si>
  <si>
    <t>angelique.thompson2@croydon.gov.uk</t>
  </si>
  <si>
    <t>Angieconway@jigsaw4u.org.uk</t>
  </si>
  <si>
    <t>anya.ibrahim@croydon.gov.uk</t>
  </si>
  <si>
    <t>apugh@burhill.surrey.sch.uk</t>
  </si>
  <si>
    <t>asharman@oakwood.surrey.sch.uk</t>
  </si>
  <si>
    <t>ben.white@surreycc.gov.uk</t>
  </si>
  <si>
    <t>brenda.jones@surreycc.gov.uk</t>
  </si>
  <si>
    <t>carolyn.martin@sutton.gov.uk</t>
  </si>
  <si>
    <t>catherine.bold@surreycc.gov.uk</t>
  </si>
  <si>
    <t>Charlie.Griswood@reigate-banstead.gov.uk</t>
  </si>
  <si>
    <t>chodges@home-start-elmbridge.org.uk</t>
  </si>
  <si>
    <t>christina.ketzer@surreycc.gov.uk</t>
  </si>
  <si>
    <t>christine.brooker@sutton.gov.uk</t>
  </si>
  <si>
    <t>claire.field1@croydon.gov.uk</t>
  </si>
  <si>
    <t>clare.jenkins@live.co.uk</t>
  </si>
  <si>
    <t>colin.waite@parashoot.org.uk</t>
  </si>
  <si>
    <t>coordinator.daf@gmail.com</t>
  </si>
  <si>
    <t>Cyprian.Hlatshwayo@croydon.gov.uk</t>
  </si>
  <si>
    <t>daniel.matthews@sutton.gov.uk</t>
  </si>
  <si>
    <t>Danielle.campbell@surreycc.gov.uk</t>
  </si>
  <si>
    <t>donna.rose@surreycc.gov.uk</t>
  </si>
  <si>
    <t>Dorcas.onasanya@croydon.gov.uk</t>
  </si>
  <si>
    <t>eleanor.acquah@croydon.gov.uk</t>
  </si>
  <si>
    <t>eleanor.moore@surreycc.gov.uk</t>
  </si>
  <si>
    <t>emma.ansell@surreycc.gov.uk</t>
  </si>
  <si>
    <t>emma.cornwell@croydon.gov.uk</t>
  </si>
  <si>
    <t>emma.ibrahim@croydon.gov.uk</t>
  </si>
  <si>
    <t>familycentre@epsom.surrey.sch.uk</t>
  </si>
  <si>
    <t>farai.makoni@croydon.gov.uk</t>
  </si>
  <si>
    <t>fchc.adminhub@nhs.net</t>
  </si>
  <si>
    <t>fchc.inclusionhealth@nhs.net</t>
  </si>
  <si>
    <t>fiona@seraphim.co.uk</t>
  </si>
  <si>
    <t>frank.ngara@croydon.gov.uk</t>
  </si>
  <si>
    <t>fsw@bookhambaptist.org</t>
  </si>
  <si>
    <t>georginawalker@jigsaw4u.org.uk</t>
  </si>
  <si>
    <t>grace.kasaro@croydon.gov.uk</t>
  </si>
  <si>
    <t>hannah.beale@sutton.gov.uk</t>
  </si>
  <si>
    <t>hannah.jolly@surreycc.gov.uk</t>
  </si>
  <si>
    <t>harriet.stoffell@ymcaeastsurrey.org.uk</t>
  </si>
  <si>
    <t>head@meath-green-infant.surrey.sch.uk</t>
  </si>
  <si>
    <t>Helen.LePage@surreycc.gov.uk</t>
  </si>
  <si>
    <t>hofoego1@suttonmail.org</t>
  </si>
  <si>
    <t>holly.hedges@surreycc.gov.uk</t>
  </si>
  <si>
    <t>Hrussell@hurstgreenschool.org</t>
  </si>
  <si>
    <t>hslw@priorycofe.com</t>
  </si>
  <si>
    <t>jack.galliver@surreycc.gov.uk</t>
  </si>
  <si>
    <t>jade.blake@richmondandwandsworth.gov.uk</t>
  </si>
  <si>
    <t>jan@htredhill</t>
  </si>
  <si>
    <t>jane.bellenger@ymcaeastsurrey.org.uk</t>
  </si>
  <si>
    <t>janicebarton@mountgreen.org.uk</t>
  </si>
  <si>
    <t>jessica.tilley@surreycc.gov.uk</t>
  </si>
  <si>
    <t>jgabriel3.306@lgflmail.org</t>
  </si>
  <si>
    <t>jill.ducker@ravenht.org.uk</t>
  </si>
  <si>
    <t>jlong@dorking.surrey.sch.uk</t>
  </si>
  <si>
    <t>joanna.argent@surreycc.gov.uk</t>
  </si>
  <si>
    <t>Josephine.Namata@croydon.gov.uk</t>
  </si>
  <si>
    <t>k.willis@forgewoodschool.org</t>
  </si>
  <si>
    <t>kara.dunn@sabp.nhs.uk</t>
  </si>
  <si>
    <t>karen.pearce@surreycc.gov.uk</t>
  </si>
  <si>
    <t>katarzyna.dudzinska@sutton.gov.uk</t>
  </si>
  <si>
    <t>katherine.gorman@nhs.net</t>
  </si>
  <si>
    <t>kbrazier@warrenmead.co.uk</t>
  </si>
  <si>
    <t>kirsty.hooper@surreycc.gov.uk</t>
  </si>
  <si>
    <t>krickett@ststephens.surrey.sch.uk</t>
  </si>
  <si>
    <t>kristy.kemble@surreycc.gov.uk</t>
  </si>
  <si>
    <t>kyle.turlunch@surreycc.gov.uk</t>
  </si>
  <si>
    <t>laura.glenister@croydon.gov.uk</t>
  </si>
  <si>
    <t>laura.toal@sutton.gov.uk</t>
  </si>
  <si>
    <t>leigh@esdas.org.uk</t>
  </si>
  <si>
    <t>lhudson1@nhs.net</t>
  </si>
  <si>
    <t>lisa.truesdale@sutton.gov.uk</t>
  </si>
  <si>
    <t>lizmiller@jigsaw4u.org.uk</t>
  </si>
  <si>
    <t>lolly.joseph@sutton.gov.uk</t>
  </si>
  <si>
    <t>lorna.anderson@surreycc.gov.uk</t>
  </si>
  <si>
    <t>lucy.johnson@reigate-banstead.gov.uk</t>
  </si>
  <si>
    <t>mary.jasmine@croydon.gov.uk</t>
  </si>
  <si>
    <t>megan.dare@surreycc.gov.uk</t>
  </si>
  <si>
    <t>melissa.jesus@croydon.gov.uk</t>
  </si>
  <si>
    <t>mhn-tr.chah@nhs.net</t>
  </si>
  <si>
    <t>micela.phillips@croydon.gov.uk</t>
  </si>
  <si>
    <t>michelle.wilder@surreycc.gov.uk</t>
  </si>
  <si>
    <t>morgan.bulled@sutton.gov.uk</t>
  </si>
  <si>
    <t>nicholas.wheddon@sutton.gov.uk</t>
  </si>
  <si>
    <t>NKECHI.NSOFOR@SURREYCC.GOV.UK</t>
  </si>
  <si>
    <t>nwoodward@boxgrove.surrey.sch.uk</t>
  </si>
  <si>
    <t>office@reigate-parish.surrey.sch.uk</t>
  </si>
  <si>
    <t>olivia.agu@surreycc.gov.uk</t>
  </si>
  <si>
    <t>Olivia.MadZvamuse@croydon.gov.uk</t>
  </si>
  <si>
    <t>owen.bryant@ravenht.org.uk</t>
  </si>
  <si>
    <t>phanuel.kapfudzaruwa@sutton.gov.uk</t>
  </si>
  <si>
    <t>r.forward@limetreeschool.org</t>
  </si>
  <si>
    <t>r.turner@surrey.gov.uk</t>
  </si>
  <si>
    <t>ravika.williams@croydon.gov.uk</t>
  </si>
  <si>
    <t>rebecca.duah@croydon.gov.uk</t>
  </si>
  <si>
    <t>rebecca.setchell@surreycc.gov.uk</t>
  </si>
  <si>
    <t>robert.felgate@ymcaeastsurrey.org.uk</t>
  </si>
  <si>
    <t>rosemarie.phidd@sutton.gov.uk</t>
  </si>
  <si>
    <t>sally.morlidge@surreycc.gov.uk</t>
  </si>
  <si>
    <t>sara.abdul-majid@croydon.gov.uk</t>
  </si>
  <si>
    <t>sarah.leet@nhs.net</t>
  </si>
  <si>
    <t>sarah.mcstravick@croydon.gov.uk</t>
  </si>
  <si>
    <t>sarah.palmer19@nhs.net</t>
  </si>
  <si>
    <t>sarahbrodie@lifecharity.org.uk</t>
  </si>
  <si>
    <t>seemadesai@jigsaw4u.org.uk</t>
  </si>
  <si>
    <t>shazelgrove@cirrustrust.uk</t>
  </si>
  <si>
    <t>shaziah.wasiuzzaman@croydon.gov.uk</t>
  </si>
  <si>
    <t>sheena.yadav@surreycc.gov.uk</t>
  </si>
  <si>
    <t>Sophia.Akoto@croydon.gov.uk</t>
  </si>
  <si>
    <t>stacey.lawrence@ymcaeastsurrey.org.uk</t>
  </si>
  <si>
    <t>suzanne.clark@surreycc.gov.uk</t>
  </si>
  <si>
    <t>taibat.akinleye@surreycc.gov.uk</t>
  </si>
  <si>
    <t>tanisha@riversidecentre.org</t>
  </si>
  <si>
    <t>theextramile@hamptonmissionpartnership.org.uk</t>
  </si>
  <si>
    <t>tilly@rbw-aid.org.uk</t>
  </si>
  <si>
    <t>Tpickering@ietmat.co.uk</t>
  </si>
  <si>
    <t>tracey.howes@ravenht.org.uk</t>
  </si>
  <si>
    <t>tracey.jarvis@surreycc.gov.uk</t>
  </si>
  <si>
    <t>tukes@smef.org.uk</t>
  </si>
  <si>
    <t>V.cooper@mersthamprimaryschool.org</t>
  </si>
  <si>
    <t>vanessa.lucy@barnardos.org.uk</t>
  </si>
  <si>
    <t>victoria.oyejobi-mabadeje@sutton.gov.uk</t>
  </si>
  <si>
    <t>Warren.Leaver@sabp.nhs.uk</t>
  </si>
  <si>
    <t>wendi.stevens@surreycc.gov.uk</t>
  </si>
  <si>
    <t>zoe.norris@surreycc.gov.uk</t>
  </si>
  <si>
    <t>zoe.stannard@surreycc.gov.uk</t>
  </si>
  <si>
    <t>Standard bundle 0 - 2 yrs</t>
  </si>
  <si>
    <t>Standard bundle 8 - 10 yrs</t>
  </si>
  <si>
    <t>Domestic abuse</t>
  </si>
  <si>
    <t>Young Parent</t>
  </si>
  <si>
    <t>Universal credit</t>
  </si>
  <si>
    <t>Low income</t>
  </si>
  <si>
    <t>Notes</t>
  </si>
  <si>
    <t>Family number</t>
  </si>
  <si>
    <t>Family postcode</t>
  </si>
  <si>
    <t>(To book a collection slot click</t>
  </si>
  <si>
    <t>Additional present</t>
  </si>
  <si>
    <r>
      <t xml:space="preserve">Reference 
</t>
    </r>
    <r>
      <rPr>
        <sz val="8"/>
        <color rgb="FF000000"/>
        <rFont val="Arial"/>
        <family val="2"/>
      </rPr>
      <t>(your unique identifier for the family/child)</t>
    </r>
  </si>
  <si>
    <t>RH2 0AA</t>
  </si>
  <si>
    <t>BR3 3BB</t>
  </si>
  <si>
    <t>Santa Stork 2024</t>
  </si>
  <si>
    <t xml:space="preserve">2. Go to the "Referral_Requests" sheet and fill in your contact details, inlcuding the name and address of your organisation. </t>
  </si>
  <si>
    <t>We will need these details to contact you to arrange collection and/or delivery of the bundles.</t>
  </si>
  <si>
    <t>Please use the drop down menus rather than entering the text in manually.</t>
  </si>
  <si>
    <t>5. If there is anything to note about child in relation to appropriate presents, i.e. if the child has any sensory issues, please include in the Notes field and we will do our best to accommodate it.</t>
  </si>
  <si>
    <t xml:space="preserve">6. Please note that additional presents are subject to availability and cannot be guaranteed. Our team will select an age appropriate gift for each child where one has been requested, </t>
  </si>
  <si>
    <t xml:space="preserve">4. For each family, select the age and gender of every child (please include all siblings). Indicate whether the child should receive an additonal present with the bundle. </t>
  </si>
  <si>
    <t>Secondary reason 
(if applicable)</t>
  </si>
  <si>
    <t>Main reason 
for referral</t>
  </si>
  <si>
    <r>
      <t>3. Book a collection slot using the link, then enter the date and time in the form.</t>
    </r>
    <r>
      <rPr>
        <sz val="14"/>
        <color rgb="FF000000"/>
        <rFont val="Calibri"/>
        <family val="2"/>
        <scheme val="minor"/>
      </rPr>
      <t xml:space="preserve"> </t>
    </r>
    <r>
      <rPr>
        <b/>
        <i/>
        <sz val="14"/>
        <color rgb="FF0B9C9D"/>
        <rFont val="Calibri"/>
        <family val="2"/>
        <scheme val="minor"/>
      </rPr>
      <t>We can only accept your request once a collection slot has been booked.</t>
    </r>
  </si>
  <si>
    <t>1. Start by taking a look at the "Example" tab.</t>
  </si>
  <si>
    <t>however, if needed, you will have the opportunity to swap this for an alternative present that you believe to be more adequate.</t>
  </si>
  <si>
    <t>18-24 months</t>
  </si>
  <si>
    <t>Standard bundle 2 - 4 yrs</t>
  </si>
  <si>
    <t>Standard bundle 4 - 7 yrs</t>
  </si>
  <si>
    <t>Standard bundle 11 - 18 yrs</t>
  </si>
  <si>
    <t>There aren't any collection slots on this date</t>
  </si>
  <si>
    <t>Elf11</t>
  </si>
  <si>
    <t>Elf12</t>
  </si>
  <si>
    <t>Ref11</t>
  </si>
  <si>
    <t>Ref12</t>
  </si>
  <si>
    <t>Sensory toy if possible</t>
  </si>
  <si>
    <t>Additional present?</t>
  </si>
  <si>
    <t>Main reason for referral</t>
  </si>
  <si>
    <t>Secondary reason (if applicable)</t>
  </si>
  <si>
    <t>Column1</t>
  </si>
  <si>
    <r>
      <t xml:space="preserve">Reference 
</t>
    </r>
    <r>
      <rPr>
        <sz val="8"/>
        <rFont val="Arial"/>
        <family val="2"/>
      </rPr>
      <t>(your unique identifier for the family/child)</t>
    </r>
  </si>
  <si>
    <t>2pm</t>
  </si>
  <si>
    <r>
      <t xml:space="preserve">7. Once your spreadsheet is complete and your collection slot booked, please email it to </t>
    </r>
    <r>
      <rPr>
        <b/>
        <sz val="12"/>
        <color rgb="FF0B9C9D"/>
        <rFont val="Calibri"/>
        <family val="2"/>
        <scheme val="minor"/>
      </rPr>
      <t>santa@stripeystork.org.uk</t>
    </r>
    <r>
      <rPr>
        <sz val="12"/>
        <color rgb="FF0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</si>
</sst>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3" formatCode="_-* #,##0.00_-;\-* #,##0.00_-;_-* &quot;-&quot;??_-;_-@_-"/>
    <numFmt numFmtId="164" formatCode="_-* #,##0_-;\-* #,##0_-;_-* &quot;-&quot;??_-;_-@_-"/>
  </numFmts>
  <fonts count="47" x14ac:knownFonts="1">
    <font>
      <sz val="11"/>
      <color theme="1"/>
      <name val="Calibri"/>
      <family val="2"/>
      <scheme val="minor"/>
    </font>
    <font>
      <sz val="10"/>
      <color rgb="FF000000"/>
      <name val="Arial"/>
      <family val="2"/>
    </font>
    <font>
      <sz val="11"/>
      <color rgb="FF000000"/>
      <name val="Calibri"/>
      <family val="2"/>
    </font>
    <font>
      <b/>
      <sz val="9"/>
      <color rgb="FF000000"/>
      <name val="Arial"/>
      <family val="2"/>
    </font>
    <font>
      <sz val="9"/>
      <color rgb="FF000000"/>
      <name val="Arial"/>
      <family val="2"/>
    </font>
    <font>
      <u/>
      <sz val="10"/>
      <color theme="10"/>
      <name val="Arial"/>
      <family val="2"/>
    </font>
    <font>
      <u/>
      <sz val="9"/>
      <color theme="10"/>
      <name val="Arial"/>
      <family val="2"/>
    </font>
    <font>
      <b/>
      <sz val="8"/>
      <color rgb="FF000000"/>
      <name val="Arial"/>
      <family val="2"/>
    </font>
    <font>
      <sz val="8"/>
      <color rgb="FF000000"/>
      <name val="Arial"/>
      <family val="2"/>
    </font>
    <font>
      <b/>
      <sz val="10"/>
      <color rgb="FF000000"/>
      <name val="Arial"/>
      <family val="2"/>
    </font>
    <font>
      <sz val="11"/>
      <color rgb="FF000000"/>
      <name val="Calibri"/>
      <family val="2"/>
      <scheme val="minor"/>
    </font>
    <font>
      <sz val="8"/>
      <name val="Calibri"/>
      <family val="2"/>
      <scheme val="minor"/>
    </font>
    <font>
      <u/>
      <sz val="11"/>
      <color theme="10"/>
      <name val="Calibri"/>
      <family val="2"/>
      <scheme val="minor"/>
    </font>
    <font>
      <sz val="9"/>
      <name val="Arial"/>
      <family val="2"/>
    </font>
    <font>
      <b/>
      <sz val="8"/>
      <name val="Arial"/>
      <family val="2"/>
    </font>
    <font>
      <sz val="11"/>
      <color rgb="FFFF0000"/>
      <name val="Calibri"/>
      <family val="2"/>
      <scheme val="minor"/>
    </font>
    <font>
      <sz val="10"/>
      <color rgb="FF00B050"/>
      <name val="Arial"/>
      <family val="2"/>
    </font>
    <font>
      <sz val="11"/>
      <color theme="1"/>
      <name val="Calibri"/>
      <family val="2"/>
      <scheme val="minor"/>
    </font>
    <font>
      <sz val="10"/>
      <name val="Arial"/>
      <family val="2"/>
    </font>
    <font>
      <b/>
      <sz val="10"/>
      <color rgb="FF0070C0"/>
      <name val="Arial"/>
      <family val="2"/>
    </font>
    <font>
      <b/>
      <sz val="14"/>
      <color rgb="FF0070C0"/>
      <name val="Arial"/>
      <family val="2"/>
    </font>
    <font>
      <b/>
      <sz val="11"/>
      <color theme="1"/>
      <name val="Calibri"/>
      <family val="2"/>
      <scheme val="minor"/>
    </font>
    <font>
      <b/>
      <sz val="9"/>
      <color rgb="FFFF0000"/>
      <name val="Arial"/>
      <family val="2"/>
    </font>
    <font>
      <sz val="12"/>
      <color rgb="FF000000"/>
      <name val="Arial"/>
      <family val="2"/>
    </font>
    <font>
      <sz val="11"/>
      <color indexed="8"/>
      <name val="Calibri"/>
      <family val="2"/>
      <scheme val="minor"/>
    </font>
    <font>
      <b/>
      <sz val="12"/>
      <color rgb="FF56585B"/>
      <name val="Calibri"/>
      <family val="2"/>
    </font>
    <font>
      <sz val="12"/>
      <color rgb="FF000000"/>
      <name val="Calibri"/>
      <family val="2"/>
    </font>
    <font>
      <sz val="12"/>
      <color rgb="FF56585B"/>
      <name val="Calibri"/>
      <family val="2"/>
    </font>
    <font>
      <b/>
      <sz val="9"/>
      <color theme="0"/>
      <name val="Arial"/>
      <family val="2"/>
    </font>
    <font>
      <sz val="11"/>
      <name val="Calibri"/>
      <family val="2"/>
      <scheme val="minor"/>
    </font>
    <font>
      <sz val="10"/>
      <name val="Calibri"/>
      <family val="2"/>
      <scheme val="minor"/>
    </font>
    <font>
      <sz val="11"/>
      <name val="Calibri"/>
      <family val="2"/>
    </font>
    <font>
      <b/>
      <sz val="10"/>
      <color rgb="FFFF0000"/>
      <name val="Arial"/>
      <family val="2"/>
    </font>
    <font>
      <sz val="10"/>
      <color rgb="FF000000"/>
      <name val="Calibri"/>
      <family val="2"/>
      <scheme val="minor"/>
    </font>
    <font>
      <sz val="10"/>
      <name val="Calibri"/>
      <family val="2"/>
    </font>
    <font>
      <sz val="12"/>
      <color rgb="FF000000"/>
      <name val="Calibri"/>
      <family val="2"/>
      <scheme val="minor"/>
    </font>
    <font>
      <sz val="14"/>
      <color rgb="FF000000"/>
      <name val="Calibri"/>
      <family val="2"/>
      <scheme val="minor"/>
    </font>
    <font>
      <b/>
      <i/>
      <sz val="14"/>
      <color rgb="FF0B9C9D"/>
      <name val="Calibri"/>
      <family val="2"/>
      <scheme val="minor"/>
    </font>
    <font>
      <b/>
      <sz val="48"/>
      <color rgb="FF0B9C9D"/>
      <name val="Calibri"/>
      <family val="2"/>
      <scheme val="minor"/>
    </font>
    <font>
      <b/>
      <sz val="12"/>
      <color rgb="FFC00000"/>
      <name val="Arial"/>
      <family val="2"/>
    </font>
    <font>
      <sz val="11"/>
      <color rgb="FF000000"/>
      <name val="Arial"/>
      <family val="2"/>
    </font>
    <font>
      <b/>
      <u/>
      <sz val="11"/>
      <color theme="10"/>
      <name val="Arial"/>
      <family val="2"/>
    </font>
    <font>
      <b/>
      <sz val="10"/>
      <color rgb="FFC00000"/>
      <name val="Arial"/>
      <family val="2"/>
    </font>
    <font>
      <b/>
      <sz val="9"/>
      <name val="Arial"/>
      <family val="2"/>
    </font>
    <font>
      <sz val="8"/>
      <name val="Arial"/>
      <family val="2"/>
    </font>
    <font>
      <b/>
      <sz val="11"/>
      <color rgb="FFC00000"/>
      <name val="Arial"/>
      <family val="2"/>
    </font>
    <font>
      <b/>
      <sz val="12"/>
      <color rgb="FF0B9C9D"/>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9F9F7"/>
      </patternFill>
    </fill>
    <fill>
      <patternFill patternType="solid">
        <fgColor rgb="FFE9E8E5"/>
      </patternFill>
    </fill>
    <fill>
      <patternFill patternType="solid">
        <fgColor rgb="FFFFFFFF"/>
      </patternFill>
    </fill>
    <fill>
      <patternFill patternType="solid">
        <fgColor rgb="FFFF99CC"/>
        <bgColor indexed="64"/>
      </patternFill>
    </fill>
    <fill>
      <patternFill patternType="solid">
        <fgColor rgb="FFFFFFCC"/>
        <bgColor rgb="FFFFFFCC"/>
      </patternFill>
    </fill>
    <fill>
      <patternFill patternType="solid">
        <fgColor theme="7" tint="0.79998168889431442"/>
        <bgColor theme="7" tint="0.79998168889431442"/>
      </patternFill>
    </fill>
  </fills>
  <borders count="6">
    <border>
      <left/>
      <right/>
      <top/>
      <bottom/>
      <diagonal/>
    </border>
    <border>
      <left/>
      <right/>
      <top/>
      <bottom style="double">
        <color indexed="64"/>
      </bottom>
      <diagonal/>
    </border>
    <border>
      <left/>
      <right/>
      <top/>
      <bottom style="thin">
        <color indexed="64"/>
      </bottom>
      <diagonal/>
    </border>
    <border>
      <left/>
      <right style="thin">
        <color rgb="FF8E9297"/>
      </right>
      <top/>
      <bottom/>
      <diagonal/>
    </border>
    <border>
      <left style="thin">
        <color rgb="FFD5D3D1"/>
      </left>
      <right style="thin">
        <color rgb="FFD5D3D1"/>
      </right>
      <top style="thin">
        <color rgb="FFD5D3D1"/>
      </top>
      <bottom style="thin">
        <color rgb="FFD5D3D1"/>
      </bottom>
      <diagonal/>
    </border>
    <border>
      <left/>
      <right style="thin">
        <color rgb="FF8E9297"/>
      </right>
      <top/>
      <bottom style="thin">
        <color rgb="FF8E9297"/>
      </bottom>
      <diagonal/>
    </border>
  </borders>
  <cellStyleXfs count="6">
    <xf numFmtId="0" fontId="0" fillId="0" borderId="0"/>
    <xf numFmtId="0" fontId="1" fillId="0" borderId="0"/>
    <xf numFmtId="0" fontId="5" fillId="0" borderId="0" applyNumberFormat="0" applyFill="0" applyBorder="0" applyAlignment="0" applyProtection="0"/>
    <xf numFmtId="0" fontId="12" fillId="0" borderId="0" applyNumberFormat="0" applyFill="0" applyBorder="0" applyAlignment="0" applyProtection="0"/>
    <xf numFmtId="43" fontId="17" fillId="0" borderId="0" applyFont="0" applyFill="0" applyBorder="0" applyAlignment="0" applyProtection="0"/>
    <xf numFmtId="0" fontId="24" fillId="0" borderId="0"/>
  </cellStyleXfs>
  <cellXfs count="137">
    <xf numFmtId="0" fontId="0" fillId="0" borderId="0" xfId="0"/>
    <xf numFmtId="0" fontId="1" fillId="2" borderId="0" xfId="1" applyFill="1"/>
    <xf numFmtId="0" fontId="2" fillId="2" borderId="0" xfId="1" applyFont="1" applyFill="1"/>
    <xf numFmtId="0" fontId="3" fillId="0" borderId="0" xfId="1" applyFont="1" applyAlignment="1">
      <alignment horizontal="right" vertical="center" wrapText="1"/>
    </xf>
    <xf numFmtId="0" fontId="3" fillId="0" borderId="0" xfId="1" applyFont="1" applyAlignment="1">
      <alignment horizontal="center" vertical="center" wrapText="1"/>
    </xf>
    <xf numFmtId="0" fontId="7" fillId="0" borderId="0" xfId="1" applyFont="1" applyAlignment="1">
      <alignment horizontal="right" vertical="center" wrapText="1"/>
    </xf>
    <xf numFmtId="0" fontId="4" fillId="0" borderId="0" xfId="1" applyFont="1" applyAlignment="1">
      <alignment horizontal="right" vertical="center"/>
    </xf>
    <xf numFmtId="0" fontId="7" fillId="0" borderId="0" xfId="1" applyFont="1" applyAlignment="1">
      <alignment horizontal="center" vertical="center" wrapText="1"/>
    </xf>
    <xf numFmtId="0" fontId="3" fillId="0" borderId="0" xfId="1" applyFont="1" applyAlignment="1">
      <alignment horizontal="center" vertical="top" wrapText="1"/>
    </xf>
    <xf numFmtId="0" fontId="7" fillId="0" borderId="0" xfId="1" applyFont="1" applyAlignment="1">
      <alignment horizontal="center" vertical="top" wrapText="1"/>
    </xf>
    <xf numFmtId="0" fontId="4" fillId="0" borderId="0" xfId="1" applyFont="1"/>
    <xf numFmtId="0" fontId="3" fillId="0" borderId="1" xfId="1" applyFont="1" applyBorder="1" applyAlignment="1">
      <alignment horizontal="center" vertical="center" wrapText="1"/>
    </xf>
    <xf numFmtId="0" fontId="4" fillId="0" borderId="0" xfId="1" applyFont="1" applyAlignment="1">
      <alignment horizontal="center" vertical="center"/>
    </xf>
    <xf numFmtId="0" fontId="4" fillId="0" borderId="0" xfId="1" applyFont="1" applyAlignment="1">
      <alignment vertical="center"/>
    </xf>
    <xf numFmtId="0" fontId="4" fillId="0" borderId="0" xfId="1" applyFont="1" applyAlignment="1">
      <alignment horizontal="center"/>
    </xf>
    <xf numFmtId="0" fontId="8" fillId="0" borderId="0" xfId="1" applyFont="1"/>
    <xf numFmtId="0" fontId="8" fillId="0" borderId="0" xfId="1" applyFont="1" applyAlignment="1">
      <alignment horizontal="center"/>
    </xf>
    <xf numFmtId="0" fontId="9" fillId="0" borderId="0" xfId="1" applyFont="1"/>
    <xf numFmtId="0" fontId="1" fillId="0" borderId="0" xfId="1"/>
    <xf numFmtId="0" fontId="1" fillId="0" borderId="0" xfId="1" applyAlignment="1">
      <alignment horizontal="center" vertical="center" wrapText="1"/>
    </xf>
    <xf numFmtId="0" fontId="10" fillId="0" borderId="0" xfId="1" applyFont="1" applyAlignment="1">
      <alignment vertical="center" wrapText="1"/>
    </xf>
    <xf numFmtId="0" fontId="1" fillId="0" borderId="0" xfId="1" applyAlignment="1">
      <alignment horizontal="center"/>
    </xf>
    <xf numFmtId="0" fontId="4"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7" fillId="0" borderId="0" xfId="1" applyFont="1" applyAlignment="1">
      <alignment horizontal="right" vertical="center"/>
    </xf>
    <xf numFmtId="49" fontId="6" fillId="0" borderId="0" xfId="2" quotePrefix="1" applyNumberFormat="1" applyFont="1" applyFill="1" applyAlignment="1" applyProtection="1">
      <alignment horizontal="left" vertical="center"/>
      <protection locked="0"/>
    </xf>
    <xf numFmtId="0" fontId="3" fillId="4" borderId="1" xfId="1" applyFont="1" applyFill="1" applyBorder="1" applyAlignment="1">
      <alignment horizontal="center" vertical="center" wrapText="1"/>
    </xf>
    <xf numFmtId="49" fontId="13" fillId="3" borderId="0" xfId="2" quotePrefix="1" applyNumberFormat="1" applyFont="1" applyFill="1" applyAlignment="1" applyProtection="1">
      <alignment horizontal="left" vertical="center"/>
      <protection locked="0"/>
    </xf>
    <xf numFmtId="0" fontId="16" fillId="0" borderId="0" xfId="1" applyFont="1" applyAlignment="1">
      <alignment horizontal="center" vertical="center" wrapText="1"/>
    </xf>
    <xf numFmtId="0" fontId="4" fillId="4" borderId="0" xfId="1" applyFont="1" applyFill="1" applyAlignment="1">
      <alignment vertical="center"/>
    </xf>
    <xf numFmtId="0" fontId="19" fillId="0" borderId="0" xfId="1" applyFont="1" applyAlignment="1">
      <alignment horizontal="right" vertical="center"/>
    </xf>
    <xf numFmtId="5" fontId="20" fillId="0" borderId="0" xfId="1" applyNumberFormat="1" applyFont="1" applyAlignment="1">
      <alignment horizontal="left" vertical="top" wrapText="1"/>
    </xf>
    <xf numFmtId="0" fontId="8" fillId="0" borderId="0" xfId="1" applyFont="1" applyAlignment="1">
      <alignment horizontal="left" vertical="center" wrapText="1"/>
    </xf>
    <xf numFmtId="49" fontId="6" fillId="0" borderId="0" xfId="2" quotePrefix="1" applyNumberFormat="1" applyFont="1" applyFill="1" applyAlignment="1" applyProtection="1">
      <alignment horizontal="left" vertical="center"/>
    </xf>
    <xf numFmtId="0" fontId="4" fillId="4" borderId="0" xfId="1" applyFont="1" applyFill="1" applyAlignment="1">
      <alignment horizontal="center" vertical="center" wrapText="1"/>
    </xf>
    <xf numFmtId="0" fontId="4" fillId="0" borderId="0" xfId="1" applyFont="1" applyAlignment="1" applyProtection="1">
      <alignment horizontal="left" vertical="center" wrapText="1"/>
      <protection locked="0"/>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14" fontId="0" fillId="5" borderId="0" xfId="0" applyNumberFormat="1" applyFill="1"/>
    <xf numFmtId="14" fontId="0" fillId="0" borderId="0" xfId="0" applyNumberFormat="1"/>
    <xf numFmtId="16" fontId="0" fillId="0" borderId="0" xfId="0" applyNumberFormat="1"/>
    <xf numFmtId="14" fontId="0" fillId="6" borderId="0" xfId="0" applyNumberFormat="1" applyFill="1"/>
    <xf numFmtId="14" fontId="0" fillId="7" borderId="0" xfId="0" applyNumberFormat="1" applyFill="1"/>
    <xf numFmtId="14" fontId="0" fillId="8" borderId="0" xfId="0" applyNumberFormat="1" applyFill="1"/>
    <xf numFmtId="0" fontId="0" fillId="0" borderId="0" xfId="0" applyAlignment="1">
      <alignment horizontal="center"/>
    </xf>
    <xf numFmtId="14" fontId="21" fillId="0" borderId="0" xfId="0" applyNumberFormat="1" applyFont="1"/>
    <xf numFmtId="0" fontId="22" fillId="0" borderId="0" xfId="1" applyFont="1" applyAlignment="1">
      <alignment horizontal="center" vertical="center" wrapText="1"/>
    </xf>
    <xf numFmtId="0" fontId="23" fillId="2" borderId="0" xfId="1" applyFont="1" applyFill="1" applyAlignment="1">
      <alignment vertical="center"/>
    </xf>
    <xf numFmtId="0" fontId="24" fillId="9" borderId="0" xfId="5" applyFill="1"/>
    <xf numFmtId="0" fontId="24" fillId="9" borderId="3" xfId="5" applyFill="1" applyBorder="1"/>
    <xf numFmtId="0" fontId="24" fillId="0" borderId="0" xfId="5"/>
    <xf numFmtId="0" fontId="25" fillId="10" borderId="0" xfId="5" applyFont="1" applyFill="1"/>
    <xf numFmtId="0" fontId="26" fillId="11" borderId="0" xfId="5" applyFont="1" applyFill="1" applyAlignment="1">
      <alignment horizontal="left"/>
    </xf>
    <xf numFmtId="0" fontId="24" fillId="11" borderId="3" xfId="5" applyFill="1" applyBorder="1"/>
    <xf numFmtId="0" fontId="26" fillId="11" borderId="4" xfId="5" applyFont="1" applyFill="1" applyBorder="1" applyAlignment="1">
      <alignment horizontal="left"/>
    </xf>
    <xf numFmtId="0" fontId="26" fillId="6" borderId="4" xfId="5" applyFont="1" applyFill="1" applyBorder="1" applyAlignment="1">
      <alignment horizontal="left"/>
    </xf>
    <xf numFmtId="0" fontId="27" fillId="11" borderId="3" xfId="5" applyFont="1" applyFill="1" applyBorder="1"/>
    <xf numFmtId="0" fontId="27" fillId="11" borderId="5" xfId="5" applyFont="1" applyFill="1" applyBorder="1"/>
    <xf numFmtId="0" fontId="12" fillId="11" borderId="0" xfId="3" applyFill="1" applyAlignment="1">
      <alignment horizontal="left"/>
    </xf>
    <xf numFmtId="0" fontId="28" fillId="0" borderId="0" xfId="1" applyFont="1" applyAlignment="1">
      <alignment horizontal="center" vertical="top" wrapText="1"/>
    </xf>
    <xf numFmtId="0" fontId="12" fillId="11" borderId="4" xfId="3" applyFill="1" applyBorder="1" applyAlignment="1">
      <alignment horizontal="left"/>
    </xf>
    <xf numFmtId="0" fontId="26" fillId="0" borderId="4" xfId="5" applyFont="1" applyBorder="1" applyAlignment="1">
      <alignment horizontal="left"/>
    </xf>
    <xf numFmtId="0" fontId="24" fillId="0" borderId="3" xfId="5" applyBorder="1"/>
    <xf numFmtId="0" fontId="15" fillId="0" borderId="0" xfId="5" applyFont="1"/>
    <xf numFmtId="0" fontId="12" fillId="0" borderId="0" xfId="3"/>
    <xf numFmtId="0" fontId="29" fillId="0" borderId="0" xfId="1" applyFont="1" applyAlignment="1">
      <alignment vertical="center" wrapText="1"/>
    </xf>
    <xf numFmtId="0" fontId="29" fillId="0" borderId="0" xfId="1" applyFont="1"/>
    <xf numFmtId="0" fontId="18" fillId="0" borderId="0" xfId="1" applyFont="1" applyAlignment="1">
      <alignment vertical="center" wrapText="1"/>
    </xf>
    <xf numFmtId="0" fontId="18" fillId="0" borderId="0" xfId="1" applyFont="1"/>
    <xf numFmtId="0" fontId="4" fillId="0" borderId="0" xfId="1" applyFont="1" applyAlignment="1" applyProtection="1">
      <alignment horizontal="right" vertical="center"/>
      <protection locked="0"/>
    </xf>
    <xf numFmtId="0" fontId="14" fillId="0" borderId="0" xfId="1" applyFont="1" applyAlignment="1" applyProtection="1">
      <alignment horizontal="right" vertical="center" wrapText="1"/>
      <protection locked="0"/>
    </xf>
    <xf numFmtId="0" fontId="3" fillId="3" borderId="0" xfId="1" applyFont="1" applyFill="1" applyAlignment="1" applyProtection="1">
      <alignment horizontal="right" vertical="center"/>
      <protection locked="0"/>
    </xf>
    <xf numFmtId="49" fontId="13" fillId="3" borderId="0" xfId="2" quotePrefix="1" applyNumberFormat="1" applyFont="1" applyFill="1" applyAlignment="1" applyProtection="1">
      <alignment horizontal="left" vertical="center"/>
    </xf>
    <xf numFmtId="0" fontId="18" fillId="0" borderId="0" xfId="1" applyFont="1" applyAlignment="1">
      <alignment horizontal="center" vertical="center" wrapText="1"/>
    </xf>
    <xf numFmtId="0" fontId="30" fillId="0" borderId="0" xfId="0" applyFont="1"/>
    <xf numFmtId="164" fontId="0" fillId="5" borderId="0" xfId="4" applyNumberFormat="1" applyFont="1" applyFill="1"/>
    <xf numFmtId="164" fontId="0" fillId="6" borderId="0" xfId="4" applyNumberFormat="1" applyFont="1" applyFill="1"/>
    <xf numFmtId="164" fontId="0" fillId="8" borderId="0" xfId="4" applyNumberFormat="1" applyFont="1" applyFill="1"/>
    <xf numFmtId="164" fontId="0" fillId="7" borderId="0" xfId="4" applyNumberFormat="1" applyFont="1" applyFill="1"/>
    <xf numFmtId="14" fontId="0" fillId="12" borderId="0" xfId="0" applyNumberFormat="1" applyFill="1"/>
    <xf numFmtId="164" fontId="0" fillId="12" borderId="0" xfId="4" applyNumberFormat="1" applyFont="1" applyFill="1"/>
    <xf numFmtId="0" fontId="4" fillId="13" borderId="0" xfId="0" applyFont="1" applyFill="1" applyAlignment="1" applyProtection="1">
      <alignment horizontal="left" vertical="center" wrapText="1"/>
      <protection locked="0"/>
    </xf>
    <xf numFmtId="49" fontId="4" fillId="13" borderId="0" xfId="0" applyNumberFormat="1" applyFont="1" applyFill="1" applyAlignment="1" applyProtection="1">
      <alignment horizontal="left" vertical="center"/>
      <protection locked="0"/>
    </xf>
    <xf numFmtId="0" fontId="10" fillId="0" borderId="0" xfId="1" applyFont="1" applyAlignment="1">
      <alignment vertical="center"/>
    </xf>
    <xf numFmtId="0" fontId="33" fillId="0" borderId="0" xfId="1" applyFont="1"/>
    <xf numFmtId="0" fontId="3" fillId="0" borderId="1" xfId="1" applyFont="1" applyBorder="1" applyAlignment="1">
      <alignment horizontal="left" vertical="center" wrapText="1"/>
    </xf>
    <xf numFmtId="49" fontId="4" fillId="0" borderId="0" xfId="0" applyNumberFormat="1" applyFont="1" applyAlignment="1" applyProtection="1">
      <alignment horizontal="left" vertical="center"/>
      <protection locked="0"/>
    </xf>
    <xf numFmtId="0" fontId="32" fillId="0" borderId="0" xfId="1" applyFont="1" applyAlignment="1">
      <alignment horizontal="center" vertical="center" wrapText="1"/>
    </xf>
    <xf numFmtId="49" fontId="13" fillId="0" borderId="0" xfId="2" quotePrefix="1" applyNumberFormat="1" applyFont="1" applyFill="1" applyAlignment="1" applyProtection="1">
      <alignment horizontal="left" vertical="center"/>
      <protection locked="0"/>
    </xf>
    <xf numFmtId="14" fontId="6" fillId="0" borderId="0" xfId="2" applyNumberFormat="1" applyFont="1" applyFill="1" applyAlignment="1" applyProtection="1">
      <alignment horizontal="right" vertical="center"/>
      <protection locked="0"/>
    </xf>
    <xf numFmtId="49" fontId="6" fillId="0" borderId="0" xfId="2" quotePrefix="1" applyNumberFormat="1" applyFont="1" applyFill="1" applyAlignment="1" applyProtection="1">
      <alignment horizontal="right" vertical="center"/>
      <protection locked="0"/>
    </xf>
    <xf numFmtId="0" fontId="35" fillId="2" borderId="0" xfId="1" applyFont="1" applyFill="1"/>
    <xf numFmtId="0" fontId="35" fillId="2" borderId="0" xfId="1" applyFont="1" applyFill="1" applyAlignment="1">
      <alignment vertical="center"/>
    </xf>
    <xf numFmtId="0" fontId="37" fillId="2" borderId="0" xfId="1" applyFont="1" applyFill="1"/>
    <xf numFmtId="0" fontId="38" fillId="2" borderId="0" xfId="1" applyFont="1" applyFill="1"/>
    <xf numFmtId="0" fontId="4" fillId="3" borderId="0" xfId="1" applyFont="1" applyFill="1" applyAlignment="1">
      <alignment horizontal="left" vertical="center" wrapText="1"/>
    </xf>
    <xf numFmtId="0" fontId="14" fillId="0" borderId="0" xfId="1" applyFont="1" applyAlignment="1">
      <alignment horizontal="right" vertical="center" wrapText="1"/>
    </xf>
    <xf numFmtId="0" fontId="4" fillId="3" borderId="0" xfId="1" applyFont="1" applyFill="1" applyAlignment="1">
      <alignment horizontal="left" vertical="center"/>
    </xf>
    <xf numFmtId="49" fontId="4" fillId="0" borderId="0" xfId="0" applyNumberFormat="1" applyFont="1" applyAlignment="1">
      <alignment horizontal="left" vertical="center"/>
    </xf>
    <xf numFmtId="0" fontId="4" fillId="0" borderId="0" xfId="1" applyFont="1" applyAlignment="1">
      <alignment horizontal="left" vertical="center" wrapText="1"/>
    </xf>
    <xf numFmtId="0" fontId="4" fillId="3" borderId="0" xfId="1" quotePrefix="1" applyFont="1" applyFill="1" applyAlignment="1">
      <alignment horizontal="left" vertical="center" wrapText="1"/>
    </xf>
    <xf numFmtId="0" fontId="3" fillId="3" borderId="0" xfId="1" applyFont="1" applyFill="1" applyAlignment="1">
      <alignment horizontal="right" vertical="center"/>
    </xf>
    <xf numFmtId="14" fontId="6" fillId="0" borderId="0" xfId="2" applyNumberFormat="1" applyFont="1" applyFill="1" applyAlignment="1" applyProtection="1">
      <alignment horizontal="left" vertical="center"/>
    </xf>
    <xf numFmtId="0" fontId="12" fillId="0" borderId="0" xfId="3" applyAlignment="1" applyProtection="1">
      <alignment horizontal="left" vertical="center" wrapText="1"/>
    </xf>
    <xf numFmtId="0" fontId="4" fillId="0" borderId="0" xfId="1" applyFont="1" applyAlignment="1">
      <alignment horizontal="center" vertical="center" wrapText="1"/>
    </xf>
    <xf numFmtId="0" fontId="8" fillId="3" borderId="0" xfId="1" applyFont="1" applyFill="1" applyAlignment="1">
      <alignment horizontal="left" vertical="center"/>
    </xf>
    <xf numFmtId="0" fontId="8" fillId="0" borderId="0" xfId="1" applyFont="1" applyAlignment="1">
      <alignment horizontal="center" vertical="center" wrapText="1"/>
    </xf>
    <xf numFmtId="0" fontId="40" fillId="0" borderId="0" xfId="1" applyFont="1"/>
    <xf numFmtId="0" fontId="40" fillId="0" borderId="0" xfId="1" applyFont="1" applyAlignment="1">
      <alignment horizontal="right" vertical="center"/>
    </xf>
    <xf numFmtId="0" fontId="41" fillId="0" borderId="0" xfId="3" applyFont="1" applyFill="1" applyAlignment="1" applyProtection="1">
      <alignment vertical="center"/>
      <protection locked="0"/>
    </xf>
    <xf numFmtId="0" fontId="4" fillId="14" borderId="0" xfId="1" applyFont="1" applyFill="1" applyAlignment="1">
      <alignment horizontal="center" vertical="center" wrapText="1"/>
    </xf>
    <xf numFmtId="0" fontId="43" fillId="0" borderId="1" xfId="1" applyFont="1" applyBorder="1" applyAlignment="1">
      <alignment horizontal="center" vertical="center" wrapText="1"/>
    </xf>
    <xf numFmtId="0" fontId="43" fillId="0" borderId="1" xfId="1" applyFont="1" applyBorder="1" applyAlignment="1">
      <alignment horizontal="left" vertical="center" wrapText="1"/>
    </xf>
    <xf numFmtId="0" fontId="43" fillId="0" borderId="0" xfId="1" applyFont="1" applyAlignment="1">
      <alignment horizontal="center" vertical="center" wrapText="1"/>
    </xf>
    <xf numFmtId="0" fontId="13" fillId="0" borderId="0" xfId="1" applyFont="1" applyAlignment="1" applyProtection="1">
      <alignment horizontal="left" vertical="center" wrapText="1"/>
      <protection locked="0"/>
    </xf>
    <xf numFmtId="0" fontId="13" fillId="0" borderId="0" xfId="1" applyFont="1" applyAlignment="1" applyProtection="1">
      <alignment horizontal="center" vertical="center" wrapText="1"/>
      <protection locked="0"/>
    </xf>
    <xf numFmtId="0" fontId="44" fillId="0" borderId="0" xfId="1" applyFont="1" applyAlignment="1">
      <alignment horizontal="left" vertical="center" wrapText="1"/>
    </xf>
    <xf numFmtId="0" fontId="44" fillId="0" borderId="0" xfId="1" applyFont="1" applyAlignment="1" applyProtection="1">
      <alignment horizontal="left" vertical="center" wrapText="1"/>
      <protection locked="0"/>
    </xf>
    <xf numFmtId="0" fontId="44" fillId="3" borderId="0" xfId="1" applyFont="1" applyFill="1" applyAlignment="1" applyProtection="1">
      <alignment horizontal="left" vertical="center"/>
      <protection locked="0"/>
    </xf>
    <xf numFmtId="0" fontId="13" fillId="3" borderId="0" xfId="1" applyFont="1" applyFill="1" applyAlignment="1" applyProtection="1">
      <alignment horizontal="left" vertical="center"/>
      <protection locked="0"/>
    </xf>
    <xf numFmtId="0" fontId="44" fillId="0" borderId="0" xfId="1" applyFont="1" applyAlignment="1" applyProtection="1">
      <alignment horizontal="center" vertical="center" wrapText="1"/>
      <protection locked="0"/>
    </xf>
    <xf numFmtId="0" fontId="4" fillId="3" borderId="0" xfId="1" applyFont="1" applyFill="1" applyAlignment="1">
      <alignment horizontal="left" vertical="center" wrapText="1"/>
    </xf>
    <xf numFmtId="0" fontId="4" fillId="3" borderId="0" xfId="1" applyFont="1" applyFill="1" applyAlignment="1">
      <alignment horizontal="left" vertical="center"/>
    </xf>
    <xf numFmtId="0" fontId="12" fillId="3" borderId="0" xfId="3" applyFill="1" applyAlignment="1" applyProtection="1">
      <alignment horizontal="left" vertical="center" wrapText="1"/>
    </xf>
    <xf numFmtId="0" fontId="42" fillId="0" borderId="0" xfId="1" applyFont="1" applyAlignment="1">
      <alignment horizontal="right" vertical="center" wrapText="1"/>
    </xf>
    <xf numFmtId="0" fontId="32" fillId="0" borderId="0" xfId="1" applyFont="1" applyAlignment="1">
      <alignment horizontal="center" vertical="center" wrapText="1"/>
    </xf>
    <xf numFmtId="0" fontId="12" fillId="13" borderId="0" xfId="3" applyFill="1" applyAlignment="1" applyProtection="1">
      <alignment horizontal="left" vertical="center" wrapText="1"/>
      <protection locked="0"/>
    </xf>
    <xf numFmtId="0" fontId="34" fillId="0" borderId="0" xfId="0" applyFont="1" applyProtection="1">
      <protection locked="0"/>
    </xf>
    <xf numFmtId="0" fontId="4" fillId="13" borderId="0" xfId="0" applyFont="1" applyFill="1" applyAlignment="1" applyProtection="1">
      <alignment horizontal="left" vertical="center" wrapText="1"/>
      <protection locked="0"/>
    </xf>
    <xf numFmtId="0" fontId="31" fillId="0" borderId="0" xfId="0" applyFont="1" applyProtection="1">
      <protection locked="0"/>
    </xf>
    <xf numFmtId="0" fontId="4" fillId="13" borderId="0" xfId="0" applyFont="1" applyFill="1" applyAlignment="1" applyProtection="1">
      <alignment horizontal="left" vertical="center"/>
      <protection locked="0"/>
    </xf>
    <xf numFmtId="0" fontId="42" fillId="0" borderId="0" xfId="1" applyFont="1" applyAlignment="1">
      <alignment horizontal="center" vertical="center" wrapText="1"/>
    </xf>
    <xf numFmtId="0" fontId="39" fillId="0" borderId="0" xfId="1" applyFont="1" applyAlignment="1">
      <alignment horizontal="left" vertical="center" wrapText="1"/>
    </xf>
    <xf numFmtId="0" fontId="45" fillId="0" borderId="0" xfId="1" applyFont="1" applyAlignment="1">
      <alignment horizontal="center" vertical="center" wrapText="1"/>
    </xf>
    <xf numFmtId="0" fontId="1" fillId="2" borderId="0" xfId="1" applyFill="1" applyAlignment="1"/>
    <xf numFmtId="0" fontId="35" fillId="2" borderId="0" xfId="1" applyFont="1" applyFill="1" applyAlignment="1"/>
  </cellXfs>
  <cellStyles count="6">
    <cellStyle name="Comma" xfId="4" builtinId="3"/>
    <cellStyle name="Hyperlink" xfId="3" builtinId="8"/>
    <cellStyle name="Hyperlink 2" xfId="2" xr:uid="{D3A0A621-A895-4891-B052-60DF081F0C4B}"/>
    <cellStyle name="Normal" xfId="0" builtinId="0"/>
    <cellStyle name="Normal 2" xfId="1" xr:uid="{77B32F29-8A44-429A-A42E-F4C1DD831A38}"/>
    <cellStyle name="Normal 3" xfId="5" xr:uid="{D4D1699A-F633-4357-B494-6BAD3B797F1B}"/>
  </cellStyles>
  <dxfs count="48">
    <dxf>
      <font>
        <b val="0"/>
        <i val="0"/>
        <strike val="0"/>
        <u val="none"/>
        <color auto="1"/>
      </font>
      <fill>
        <patternFill>
          <bgColor rgb="FFFFFFCC"/>
        </patternFill>
      </fill>
    </dxf>
    <dxf>
      <font>
        <color theme="0"/>
      </font>
    </dxf>
    <dxf>
      <font>
        <b/>
        <i val="0"/>
        <strike val="0"/>
        <u val="none"/>
        <color rgb="FFFF0000"/>
      </font>
    </dxf>
    <dxf>
      <font>
        <b/>
        <i val="0"/>
        <color rgb="FFC00000"/>
      </font>
    </dxf>
    <dxf>
      <font>
        <b val="0"/>
        <i val="0"/>
        <strike val="0"/>
        <u val="none"/>
        <color auto="1"/>
      </font>
      <fill>
        <patternFill>
          <bgColor rgb="FFFFFFCC"/>
        </patternFill>
      </fill>
    </dxf>
    <dxf>
      <font>
        <color theme="0"/>
      </font>
    </dxf>
    <dxf>
      <font>
        <color theme="0"/>
      </font>
      <fill>
        <patternFill patternType="none">
          <bgColor auto="1"/>
        </patternFill>
      </fill>
    </dxf>
    <dxf>
      <font>
        <b/>
        <i val="0"/>
        <strike val="0"/>
        <u val="none"/>
        <color rgb="FFFF0000"/>
      </font>
    </dxf>
    <dxf>
      <font>
        <b/>
        <i val="0"/>
        <color rgb="FFFF0000"/>
      </font>
    </dxf>
    <dxf>
      <font>
        <b/>
        <i val="0"/>
        <strike val="0"/>
        <condense val="0"/>
        <extend val="0"/>
        <outline val="0"/>
        <shadow val="0"/>
        <u val="none"/>
        <vertAlign val="baseline"/>
        <sz val="10"/>
        <color rgb="FF000000"/>
        <name val="Arial"/>
        <family val="2"/>
        <scheme val="none"/>
      </font>
    </dxf>
    <dxf>
      <font>
        <b/>
        <i val="0"/>
        <strike val="0"/>
        <condense val="0"/>
        <extend val="0"/>
        <outline val="0"/>
        <shadow val="0"/>
        <u val="none"/>
        <vertAlign val="baseline"/>
        <sz val="10"/>
        <color rgb="FF000000"/>
        <name val="Arial"/>
        <family val="2"/>
        <scheme val="none"/>
      </font>
    </dxf>
    <dxf>
      <font>
        <b/>
        <i val="0"/>
        <strike val="0"/>
        <condense val="0"/>
        <extend val="0"/>
        <outline val="0"/>
        <shadow val="0"/>
        <u val="none"/>
        <vertAlign val="baseline"/>
        <sz val="10"/>
        <color rgb="FF000000"/>
        <name val="Arial"/>
        <family val="2"/>
        <scheme val="none"/>
      </font>
    </dxf>
    <dxf>
      <font>
        <b/>
        <i val="0"/>
        <strike val="0"/>
        <condense val="0"/>
        <extend val="0"/>
        <outline val="0"/>
        <shadow val="0"/>
        <u val="none"/>
        <vertAlign val="baseline"/>
        <sz val="10"/>
        <color rgb="FF000000"/>
        <name val="Arial"/>
        <family val="2"/>
        <scheme val="none"/>
      </font>
    </dxf>
    <dxf>
      <font>
        <b/>
        <i val="0"/>
        <strike val="0"/>
        <condense val="0"/>
        <extend val="0"/>
        <outline val="0"/>
        <shadow val="0"/>
        <u val="none"/>
        <vertAlign val="baseline"/>
        <sz val="10"/>
        <color rgb="FF000000"/>
        <name val="Arial"/>
        <family val="2"/>
        <scheme val="none"/>
      </font>
    </dxf>
    <dxf>
      <font>
        <b val="0"/>
        <i val="0"/>
        <strike val="0"/>
        <condense val="0"/>
        <extend val="0"/>
        <outline val="0"/>
        <shadow val="0"/>
        <u val="none"/>
        <vertAlign val="baseline"/>
        <sz val="11"/>
        <color rgb="FF000000"/>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0"/>
        <color rgb="FF000000"/>
        <name val="Arial"/>
        <family val="2"/>
        <scheme val="none"/>
      </font>
    </dxf>
    <dxf>
      <font>
        <b val="0"/>
        <i val="0"/>
        <strike val="0"/>
        <condense val="0"/>
        <extend val="0"/>
        <outline val="0"/>
        <shadow val="0"/>
        <u val="none"/>
        <vertAlign val="baseline"/>
        <sz val="11"/>
        <color rgb="FF000000"/>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general" vertical="center" textRotation="0" wrapText="0" indent="0" justifyLastLine="0" shrinkToFit="0" readingOrder="0"/>
    </dxf>
    <dxf>
      <font>
        <b/>
        <i val="0"/>
        <strike val="0"/>
        <condense val="0"/>
        <extend val="0"/>
        <outline val="0"/>
        <shadow val="0"/>
        <u val="none"/>
        <vertAlign val="baseline"/>
        <sz val="10"/>
        <color rgb="FF000000"/>
        <name val="Arial"/>
        <family val="2"/>
        <scheme val="none"/>
      </font>
    </dxf>
    <dxf>
      <font>
        <b val="0"/>
        <i val="0"/>
        <strike val="0"/>
        <condense val="0"/>
        <extend val="0"/>
        <outline val="0"/>
        <shadow val="0"/>
        <u val="none"/>
        <vertAlign val="baseline"/>
        <sz val="9"/>
        <color rgb="FF000000"/>
        <name val="Arial"/>
        <family val="2"/>
        <scheme val="none"/>
      </font>
      <numFmt numFmtId="0" formatCode="General"/>
      <fill>
        <patternFill patternType="solid">
          <fgColor theme="7" tint="0.79998168889431442"/>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rgb="FFFFFFCC"/>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fill>
        <patternFill patternType="solid">
          <fgColor indexed="64"/>
          <bgColor rgb="FFFFFFCC"/>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0" formatCode="Genera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0" formatCode="General"/>
      <alignment horizontal="left" vertical="center" textRotation="0" wrapText="1" indent="0" justifyLastLine="0" shrinkToFit="0" readingOrder="0"/>
      <protection locked="1" hidden="0"/>
    </dxf>
    <dxf>
      <font>
        <b val="0"/>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Arial"/>
        <family val="2"/>
        <scheme val="none"/>
      </font>
      <alignment horizontal="left" vertical="center" textRotation="0" wrapText="1" indent="0" justifyLastLine="0" shrinkToFit="0" readingOrder="0"/>
      <protection locked="0" hidden="0"/>
    </dxf>
    <dxf>
      <font>
        <b/>
        <i val="0"/>
        <strike val="0"/>
        <condense val="0"/>
        <extend val="0"/>
        <outline val="0"/>
        <shadow val="0"/>
        <u val="none"/>
        <vertAlign val="baseline"/>
        <sz val="9"/>
        <color auto="1"/>
        <name val="Arial"/>
        <family val="2"/>
        <scheme val="none"/>
      </font>
      <numFmt numFmtId="0" formatCode="General"/>
      <alignment horizontal="center" vertical="center" textRotation="0" wrapText="1" indent="0" justifyLastLine="0" shrinkToFit="0" readingOrder="0"/>
    </dxf>
    <dxf>
      <border outline="0">
        <bottom style="double">
          <color indexed="64"/>
        </bottom>
      </border>
    </dxf>
    <dxf>
      <font>
        <b/>
        <i val="0"/>
        <strike val="0"/>
        <condense val="0"/>
        <extend val="0"/>
        <outline val="0"/>
        <shadow val="0"/>
        <u val="none"/>
        <vertAlign val="baseline"/>
        <sz val="9"/>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rgb="FF000000"/>
        <name val="Arial"/>
        <family val="2"/>
        <scheme val="none"/>
      </font>
      <fill>
        <patternFill patternType="solid">
          <fgColor indexed="64"/>
          <bgColor rgb="FFFFFFCC"/>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8"/>
        <color rgb="FF000000"/>
        <name val="Arial"/>
        <family val="2"/>
        <scheme val="none"/>
      </font>
      <fill>
        <patternFill patternType="solid">
          <fgColor indexed="64"/>
          <bgColor rgb="FFFFFFCC"/>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8"/>
        <color rgb="FF00000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8"/>
        <color rgb="FF00000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8"/>
        <color rgb="FF000000"/>
        <name val="Arial"/>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rgb="FF000000"/>
        <name val="Arial"/>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rgb="FF000000"/>
        <name val="Arial"/>
        <family val="2"/>
        <scheme val="none"/>
      </font>
      <numFmt numFmtId="0" formatCode="General"/>
      <alignment horizontal="left" vertical="center" textRotation="0" wrapText="1" indent="0" justifyLastLine="0" shrinkToFit="0" readingOrder="0"/>
      <protection locked="1" hidden="0"/>
    </dxf>
    <dxf>
      <font>
        <b val="0"/>
        <i val="0"/>
        <strike val="0"/>
        <condense val="0"/>
        <extend val="0"/>
        <outline val="0"/>
        <shadow val="0"/>
        <u val="none"/>
        <vertAlign val="baseline"/>
        <sz val="9"/>
        <color rgb="FF000000"/>
        <name val="Arial"/>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rgb="FF00000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9"/>
        <color rgb="FF000000"/>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9"/>
        <color rgb="FF000000"/>
        <name val="Arial"/>
        <family val="2"/>
        <scheme val="none"/>
      </font>
      <numFmt numFmtId="0" formatCode="General"/>
      <alignment horizontal="center" vertical="center" textRotation="0" wrapText="1" indent="0" justifyLastLine="0" shrinkToFit="0" readingOrder="0"/>
      <protection locked="1" hidden="0"/>
    </dxf>
    <dxf>
      <protection locked="1" hidden="0"/>
    </dxf>
    <dxf>
      <border outline="0">
        <bottom style="double">
          <color rgb="FF000000"/>
        </bottom>
      </border>
    </dxf>
    <dxf>
      <font>
        <b/>
        <i val="0"/>
        <strike val="0"/>
        <condense val="0"/>
        <extend val="0"/>
        <outline val="0"/>
        <shadow val="0"/>
        <u val="none"/>
        <vertAlign val="baseline"/>
        <sz val="9"/>
        <color rgb="FF000000"/>
        <name val="Arial"/>
        <family val="2"/>
        <scheme val="none"/>
      </font>
      <alignment horizontal="center" vertical="center" textRotation="0" wrapText="1" indent="0" justifyLastLine="0" shrinkToFit="0" readingOrder="0"/>
      <protection locked="1" hidden="0"/>
    </dxf>
  </dxfs>
  <tableStyles count="0" defaultTableStyle="TableStyleMedium2" defaultPivotStyle="PivotStyleLight16"/>
  <colors>
    <mruColors>
      <color rgb="FF0B9C9D"/>
      <color rgb="FF0099CC"/>
      <color rgb="FF66CCFF"/>
      <color rgb="FFCC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592217</xdr:colOff>
      <xdr:row>1</xdr:row>
      <xdr:rowOff>15240</xdr:rowOff>
    </xdr:from>
    <xdr:to>
      <xdr:col>3</xdr:col>
      <xdr:colOff>630793</xdr:colOff>
      <xdr:row>8</xdr:row>
      <xdr:rowOff>83820</xdr:rowOff>
    </xdr:to>
    <xdr:pic>
      <xdr:nvPicPr>
        <xdr:cNvPr id="3" name="Picture 2">
          <a:extLst>
            <a:ext uri="{FF2B5EF4-FFF2-40B4-BE49-F238E27FC236}">
              <a16:creationId xmlns:a16="http://schemas.microsoft.com/office/drawing/2014/main" id="{284D9E06-32AE-43D7-7878-2A2E0A190960}"/>
            </a:ext>
          </a:extLst>
        </xdr:cNvPr>
        <xdr:cNvPicPr>
          <a:picLocks noChangeAspect="1"/>
        </xdr:cNvPicPr>
      </xdr:nvPicPr>
      <xdr:blipFill>
        <a:blip xmlns:r="http://schemas.openxmlformats.org/officeDocument/2006/relationships" r:embed="rId1"/>
        <a:stretch>
          <a:fillRect/>
        </a:stretch>
      </xdr:blipFill>
      <xdr:spPr>
        <a:xfrm>
          <a:off x="592217" y="182880"/>
          <a:ext cx="1935956"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592666</xdr:colOff>
      <xdr:row>1</xdr:row>
      <xdr:rowOff>84666</xdr:rowOff>
    </xdr:from>
    <xdr:to>
      <xdr:col>11</xdr:col>
      <xdr:colOff>1389471</xdr:colOff>
      <xdr:row>10</xdr:row>
      <xdr:rowOff>96982</xdr:rowOff>
    </xdr:to>
    <xdr:pic>
      <xdr:nvPicPr>
        <xdr:cNvPr id="5" name="Picture 4">
          <a:extLst>
            <a:ext uri="{FF2B5EF4-FFF2-40B4-BE49-F238E27FC236}">
              <a16:creationId xmlns:a16="http://schemas.microsoft.com/office/drawing/2014/main" id="{7830E4E4-AF2F-4C91-AD12-C485A9FE924A}"/>
            </a:ext>
          </a:extLst>
        </xdr:cNvPr>
        <xdr:cNvPicPr>
          <a:picLocks noChangeAspect="1"/>
        </xdr:cNvPicPr>
      </xdr:nvPicPr>
      <xdr:blipFill>
        <a:blip xmlns:r="http://schemas.openxmlformats.org/officeDocument/2006/relationships" r:embed="rId1"/>
        <a:stretch>
          <a:fillRect/>
        </a:stretch>
      </xdr:blipFill>
      <xdr:spPr>
        <a:xfrm rot="552189">
          <a:off x="11029757" y="192424"/>
          <a:ext cx="1935956" cy="1828800"/>
        </a:xfrm>
        <a:prstGeom prst="rect">
          <a:avLst/>
        </a:prstGeom>
      </xdr:spPr>
    </xdr:pic>
    <xdr:clientData/>
  </xdr:twoCellAnchor>
  <xdr:oneCellAnchor>
    <xdr:from>
      <xdr:col>8</xdr:col>
      <xdr:colOff>750134</xdr:colOff>
      <xdr:row>8</xdr:row>
      <xdr:rowOff>36414</xdr:rowOff>
    </xdr:from>
    <xdr:ext cx="2118350" cy="859977"/>
    <xdr:sp macro="" textlink="">
      <xdr:nvSpPr>
        <xdr:cNvPr id="3" name="TextBox 2">
          <a:extLst>
            <a:ext uri="{FF2B5EF4-FFF2-40B4-BE49-F238E27FC236}">
              <a16:creationId xmlns:a16="http://schemas.microsoft.com/office/drawing/2014/main" id="{6D14E80A-53DA-46F8-AB0D-713EEEE1292B}"/>
            </a:ext>
          </a:extLst>
        </xdr:cNvPr>
        <xdr:cNvSpPr txBox="1"/>
      </xdr:nvSpPr>
      <xdr:spPr>
        <a:xfrm rot="20934516">
          <a:off x="8932013" y="1537323"/>
          <a:ext cx="2118350" cy="859977"/>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solidFill>
                <a:schemeClr val="tx1"/>
              </a:solidFill>
              <a:effectLst/>
              <a:latin typeface="+mn-lt"/>
              <a:ea typeface="+mn-ea"/>
              <a:cs typeface="+mn-cs"/>
            </a:rPr>
            <a:t>For EACH family please select the main reason for the referral to Santa Stork, and a secondary reason if applicable</a:t>
          </a:r>
          <a:endParaRPr lang="en-GB" sz="1000" b="1"/>
        </a:p>
      </xdr:txBody>
    </xdr:sp>
    <xdr:clientData/>
  </xdr:oneCellAnchor>
  <xdr:oneCellAnchor>
    <xdr:from>
      <xdr:col>6</xdr:col>
      <xdr:colOff>649915</xdr:colOff>
      <xdr:row>16</xdr:row>
      <xdr:rowOff>46493</xdr:rowOff>
    </xdr:from>
    <xdr:ext cx="1510823" cy="507142"/>
    <xdr:sp macro="" textlink="">
      <xdr:nvSpPr>
        <xdr:cNvPr id="4" name="TextBox 3">
          <a:extLst>
            <a:ext uri="{FF2B5EF4-FFF2-40B4-BE49-F238E27FC236}">
              <a16:creationId xmlns:a16="http://schemas.microsoft.com/office/drawing/2014/main" id="{9E9CC8C9-108A-4EE5-A81D-911AEBB126EF}"/>
            </a:ext>
          </a:extLst>
        </xdr:cNvPr>
        <xdr:cNvSpPr txBox="1"/>
      </xdr:nvSpPr>
      <xdr:spPr>
        <a:xfrm rot="20934516">
          <a:off x="6844975" y="3445013"/>
          <a:ext cx="1510823" cy="507142"/>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100" b="1">
              <a:solidFill>
                <a:schemeClr val="tx1"/>
              </a:solidFill>
              <a:effectLst/>
              <a:latin typeface="+mn-lt"/>
              <a:ea typeface="+mn-ea"/>
              <a:cs typeface="+mn-cs"/>
            </a:rPr>
            <a:t>Please</a:t>
          </a:r>
          <a:r>
            <a:rPr lang="en-GB" sz="1100" b="1" baseline="0">
              <a:solidFill>
                <a:schemeClr val="tx1"/>
              </a:solidFill>
              <a:effectLst/>
              <a:latin typeface="+mn-lt"/>
              <a:ea typeface="+mn-ea"/>
              <a:cs typeface="+mn-cs"/>
            </a:rPr>
            <a:t> only enter ONE postcode per family</a:t>
          </a:r>
          <a:endParaRPr lang="en-GB" sz="1000" b="1"/>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693421</xdr:colOff>
      <xdr:row>1</xdr:row>
      <xdr:rowOff>144780</xdr:rowOff>
    </xdr:from>
    <xdr:to>
      <xdr:col>11</xdr:col>
      <xdr:colOff>46197</xdr:colOff>
      <xdr:row>10</xdr:row>
      <xdr:rowOff>129540</xdr:rowOff>
    </xdr:to>
    <xdr:pic>
      <xdr:nvPicPr>
        <xdr:cNvPr id="2" name="Picture 1">
          <a:extLst>
            <a:ext uri="{FF2B5EF4-FFF2-40B4-BE49-F238E27FC236}">
              <a16:creationId xmlns:a16="http://schemas.microsoft.com/office/drawing/2014/main" id="{05EED563-A181-4972-B9D8-9AEA128CAE2A}"/>
            </a:ext>
          </a:extLst>
        </xdr:cNvPr>
        <xdr:cNvPicPr>
          <a:picLocks noChangeAspect="1"/>
        </xdr:cNvPicPr>
      </xdr:nvPicPr>
      <xdr:blipFill>
        <a:blip xmlns:r="http://schemas.openxmlformats.org/officeDocument/2006/relationships" r:embed="rId1"/>
        <a:stretch>
          <a:fillRect/>
        </a:stretch>
      </xdr:blipFill>
      <xdr:spPr>
        <a:xfrm rot="552189">
          <a:off x="9776461" y="251460"/>
          <a:ext cx="1935956" cy="182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tripeystork.sharepoint.com/sites/StripeyStork/Shared%20Documents/07.%20Campaigns/05.%20Santa%20Stork/Santa%20Stork%202024/Master%20Files/ReferralsRequests2024_Abbie%20test.xlsx" TargetMode="External"/><Relationship Id="rId1" Type="http://schemas.openxmlformats.org/officeDocument/2006/relationships/externalLinkPath" Target="ReferralsRequests2024_Abbie%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
      <sheetName val="Referral_Requests"/>
      <sheetName val="Lists"/>
      <sheetName val="Slots"/>
      <sheetName val="Referral_Partners"/>
    </sheetNames>
    <sheetDataSet>
      <sheetData sheetId="0" refreshError="1"/>
      <sheetData sheetId="1" refreshError="1"/>
      <sheetData sheetId="2">
        <row r="6">
          <cell r="C6" t="str">
            <v>abbie@stripeystork.org.uk</v>
          </cell>
        </row>
        <row r="8">
          <cell r="H8">
            <v>45621</v>
          </cell>
        </row>
      </sheetData>
      <sheetData sheetId="3">
        <row r="2">
          <cell r="A2" t="str">
            <v>Boy</v>
          </cell>
          <cell r="B2" t="str">
            <v>0-3 months</v>
          </cell>
          <cell r="C2" t="str">
            <v>Family 1</v>
          </cell>
          <cell r="D2" t="str">
            <v>Yes</v>
          </cell>
        </row>
        <row r="3">
          <cell r="A3" t="str">
            <v>Girl</v>
          </cell>
          <cell r="B3" t="str">
            <v>3-6 months</v>
          </cell>
          <cell r="C3" t="str">
            <v>Family 2</v>
          </cell>
          <cell r="D3" t="str">
            <v>No</v>
          </cell>
        </row>
        <row r="4">
          <cell r="A4" t="str">
            <v>Unspecified gender</v>
          </cell>
          <cell r="B4" t="str">
            <v>6-12 months</v>
          </cell>
          <cell r="C4" t="str">
            <v>Family 3</v>
          </cell>
        </row>
        <row r="5">
          <cell r="B5" t="str">
            <v>12-18 months</v>
          </cell>
          <cell r="C5" t="str">
            <v>Family 4</v>
          </cell>
        </row>
        <row r="6">
          <cell r="B6" t="str">
            <v>18+ months</v>
          </cell>
          <cell r="C6" t="str">
            <v>Family 5</v>
          </cell>
        </row>
        <row r="7">
          <cell r="B7" t="str">
            <v>2 years</v>
          </cell>
          <cell r="C7" t="str">
            <v>Family 6</v>
          </cell>
        </row>
        <row r="8">
          <cell r="B8" t="str">
            <v>3 years</v>
          </cell>
          <cell r="C8" t="str">
            <v>Family 7</v>
          </cell>
        </row>
        <row r="9">
          <cell r="B9" t="str">
            <v>4 years</v>
          </cell>
          <cell r="C9" t="str">
            <v>Family 8</v>
          </cell>
        </row>
        <row r="10">
          <cell r="B10" t="str">
            <v>5 years</v>
          </cell>
          <cell r="C10" t="str">
            <v>Family 9</v>
          </cell>
        </row>
        <row r="11">
          <cell r="B11" t="str">
            <v>6 years</v>
          </cell>
          <cell r="C11" t="str">
            <v>Family 10</v>
          </cell>
        </row>
        <row r="12">
          <cell r="B12" t="str">
            <v>7 years</v>
          </cell>
          <cell r="C12" t="str">
            <v>Family 11</v>
          </cell>
        </row>
        <row r="13">
          <cell r="B13" t="str">
            <v>8 years</v>
          </cell>
          <cell r="C13" t="str">
            <v>Family 12</v>
          </cell>
        </row>
        <row r="14">
          <cell r="B14" t="str">
            <v>9 years</v>
          </cell>
          <cell r="C14" t="str">
            <v>Family 13</v>
          </cell>
        </row>
        <row r="15">
          <cell r="B15" t="str">
            <v>10 years</v>
          </cell>
          <cell r="C15" t="str">
            <v>Family 14</v>
          </cell>
        </row>
        <row r="16">
          <cell r="B16" t="str">
            <v>11 years</v>
          </cell>
          <cell r="C16" t="str">
            <v>Family 15</v>
          </cell>
        </row>
        <row r="17">
          <cell r="B17" t="str">
            <v>12 years</v>
          </cell>
          <cell r="C17" t="str">
            <v>Family 16</v>
          </cell>
        </row>
        <row r="18">
          <cell r="B18" t="str">
            <v>13 years</v>
          </cell>
          <cell r="C18" t="str">
            <v>Family 17</v>
          </cell>
        </row>
        <row r="19">
          <cell r="B19" t="str">
            <v>14 years</v>
          </cell>
          <cell r="C19" t="str">
            <v>Family 18</v>
          </cell>
        </row>
        <row r="20">
          <cell r="B20" t="str">
            <v>15 years</v>
          </cell>
          <cell r="C20" t="str">
            <v>Family 19</v>
          </cell>
        </row>
        <row r="21">
          <cell r="B21" t="str">
            <v>16 years</v>
          </cell>
          <cell r="C21" t="str">
            <v>Family 20</v>
          </cell>
        </row>
        <row r="22">
          <cell r="B22" t="str">
            <v>17 years</v>
          </cell>
          <cell r="C22" t="str">
            <v>Family 21</v>
          </cell>
        </row>
        <row r="23">
          <cell r="B23" t="str">
            <v>18 years</v>
          </cell>
          <cell r="C23" t="str">
            <v>Family 22</v>
          </cell>
        </row>
        <row r="24">
          <cell r="C24" t="str">
            <v>Family 23</v>
          </cell>
        </row>
        <row r="25">
          <cell r="C25" t="str">
            <v>Family 24</v>
          </cell>
        </row>
        <row r="26">
          <cell r="C26" t="str">
            <v>Family 25</v>
          </cell>
        </row>
        <row r="27">
          <cell r="C27" t="str">
            <v>Family 26</v>
          </cell>
        </row>
        <row r="28">
          <cell r="C28" t="str">
            <v>Family 27</v>
          </cell>
        </row>
        <row r="29">
          <cell r="C29" t="str">
            <v>Family 28</v>
          </cell>
        </row>
        <row r="30">
          <cell r="C30" t="str">
            <v>Family 29</v>
          </cell>
        </row>
        <row r="31">
          <cell r="C31" t="str">
            <v>Family 30</v>
          </cell>
        </row>
        <row r="32">
          <cell r="C32" t="str">
            <v>Family 31</v>
          </cell>
        </row>
        <row r="33">
          <cell r="C33" t="str">
            <v>Family 32</v>
          </cell>
        </row>
        <row r="34">
          <cell r="C34" t="str">
            <v>Family 33</v>
          </cell>
        </row>
        <row r="35">
          <cell r="C35" t="str">
            <v>Family 34</v>
          </cell>
        </row>
        <row r="36">
          <cell r="C36" t="str">
            <v>Family 35</v>
          </cell>
        </row>
        <row r="37">
          <cell r="C37" t="str">
            <v>Family 36</v>
          </cell>
        </row>
        <row r="38">
          <cell r="C38" t="str">
            <v>Family 37</v>
          </cell>
        </row>
        <row r="39">
          <cell r="C39" t="str">
            <v>Family 38</v>
          </cell>
        </row>
        <row r="40">
          <cell r="C40" t="str">
            <v>Family 39</v>
          </cell>
        </row>
        <row r="41">
          <cell r="C41" t="str">
            <v>Family 40</v>
          </cell>
        </row>
        <row r="42">
          <cell r="C42" t="str">
            <v>Family 41</v>
          </cell>
        </row>
        <row r="43">
          <cell r="C43" t="str">
            <v>Family 42</v>
          </cell>
        </row>
        <row r="44">
          <cell r="C44" t="str">
            <v>Family 43</v>
          </cell>
        </row>
        <row r="45">
          <cell r="C45" t="str">
            <v>Family 44</v>
          </cell>
        </row>
        <row r="46">
          <cell r="C46" t="str">
            <v>Family 45</v>
          </cell>
        </row>
        <row r="47">
          <cell r="C47" t="str">
            <v>Family 46</v>
          </cell>
        </row>
        <row r="48">
          <cell r="C48" t="str">
            <v>Family 47</v>
          </cell>
        </row>
        <row r="49">
          <cell r="C49" t="str">
            <v>Family 48</v>
          </cell>
        </row>
        <row r="50">
          <cell r="C50" t="str">
            <v>Family 49</v>
          </cell>
        </row>
        <row r="51">
          <cell r="C51" t="str">
            <v>Family 50</v>
          </cell>
        </row>
        <row r="52">
          <cell r="C52" t="str">
            <v>Family 51</v>
          </cell>
        </row>
        <row r="53">
          <cell r="C53" t="str">
            <v>Family 52</v>
          </cell>
        </row>
        <row r="54">
          <cell r="C54" t="str">
            <v>Family 53</v>
          </cell>
        </row>
        <row r="55">
          <cell r="C55" t="str">
            <v>Family 54</v>
          </cell>
        </row>
        <row r="56">
          <cell r="C56" t="str">
            <v>Family 55</v>
          </cell>
        </row>
        <row r="57">
          <cell r="C57" t="str">
            <v>Family 56</v>
          </cell>
        </row>
        <row r="58">
          <cell r="C58" t="str">
            <v>Family 57</v>
          </cell>
        </row>
        <row r="59">
          <cell r="C59" t="str">
            <v>Family 58</v>
          </cell>
        </row>
        <row r="60">
          <cell r="C60" t="str">
            <v>Family 59</v>
          </cell>
        </row>
        <row r="61">
          <cell r="C61" t="str">
            <v>Family 60</v>
          </cell>
        </row>
        <row r="62">
          <cell r="C62" t="str">
            <v>Family 61</v>
          </cell>
        </row>
        <row r="63">
          <cell r="C63" t="str">
            <v>Family 62</v>
          </cell>
        </row>
        <row r="64">
          <cell r="C64" t="str">
            <v>Family 63</v>
          </cell>
        </row>
        <row r="65">
          <cell r="C65" t="str">
            <v>Family 64</v>
          </cell>
        </row>
        <row r="66">
          <cell r="C66" t="str">
            <v>Family 65</v>
          </cell>
        </row>
        <row r="67">
          <cell r="C67" t="str">
            <v>Family 66</v>
          </cell>
        </row>
        <row r="68">
          <cell r="C68" t="str">
            <v>Family 67</v>
          </cell>
        </row>
        <row r="69">
          <cell r="C69" t="str">
            <v>Family 68</v>
          </cell>
        </row>
        <row r="70">
          <cell r="C70" t="str">
            <v>Family 69</v>
          </cell>
        </row>
        <row r="71">
          <cell r="C71" t="str">
            <v>Family 70</v>
          </cell>
        </row>
        <row r="72">
          <cell r="C72" t="str">
            <v>Family 71</v>
          </cell>
        </row>
        <row r="73">
          <cell r="C73" t="str">
            <v>Family 72</v>
          </cell>
        </row>
        <row r="74">
          <cell r="C74" t="str">
            <v>Family 73</v>
          </cell>
        </row>
        <row r="75">
          <cell r="C75" t="str">
            <v>Family 74</v>
          </cell>
        </row>
        <row r="76">
          <cell r="C76" t="str">
            <v>Family 75</v>
          </cell>
        </row>
        <row r="77">
          <cell r="C77" t="str">
            <v>Family 76</v>
          </cell>
        </row>
        <row r="78">
          <cell r="C78" t="str">
            <v>Family 77</v>
          </cell>
        </row>
        <row r="79">
          <cell r="C79" t="str">
            <v>Family 78</v>
          </cell>
        </row>
        <row r="80">
          <cell r="C80" t="str">
            <v>Family 79</v>
          </cell>
        </row>
        <row r="81">
          <cell r="C81" t="str">
            <v>Family 80</v>
          </cell>
        </row>
        <row r="82">
          <cell r="C82" t="str">
            <v>Family 81</v>
          </cell>
        </row>
        <row r="83">
          <cell r="C83" t="str">
            <v>Family 82</v>
          </cell>
        </row>
        <row r="84">
          <cell r="C84" t="str">
            <v>Family 83</v>
          </cell>
        </row>
        <row r="85">
          <cell r="C85" t="str">
            <v>Family 84</v>
          </cell>
        </row>
        <row r="86">
          <cell r="C86" t="str">
            <v>Family 85</v>
          </cell>
        </row>
        <row r="87">
          <cell r="C87" t="str">
            <v>Family 86</v>
          </cell>
        </row>
        <row r="88">
          <cell r="C88" t="str">
            <v>Family 87</v>
          </cell>
        </row>
        <row r="89">
          <cell r="C89" t="str">
            <v>Family 88</v>
          </cell>
        </row>
        <row r="90">
          <cell r="C90" t="str">
            <v>Family 89</v>
          </cell>
        </row>
        <row r="91">
          <cell r="C91" t="str">
            <v>Family 90</v>
          </cell>
        </row>
        <row r="92">
          <cell r="C92" t="str">
            <v>Family 91</v>
          </cell>
        </row>
        <row r="93">
          <cell r="C93" t="str">
            <v>Family 92</v>
          </cell>
        </row>
        <row r="94">
          <cell r="C94" t="str">
            <v>Family 93</v>
          </cell>
        </row>
        <row r="95">
          <cell r="C95" t="str">
            <v>Family 94</v>
          </cell>
        </row>
        <row r="96">
          <cell r="C96" t="str">
            <v>Family 95</v>
          </cell>
        </row>
        <row r="97">
          <cell r="C97" t="str">
            <v>Family 96</v>
          </cell>
        </row>
        <row r="98">
          <cell r="C98" t="str">
            <v>Family 97</v>
          </cell>
        </row>
        <row r="99">
          <cell r="C99" t="str">
            <v>Family 98</v>
          </cell>
        </row>
        <row r="100">
          <cell r="C100" t="str">
            <v>Family 99</v>
          </cell>
        </row>
        <row r="101">
          <cell r="C101" t="str">
            <v>Family 100</v>
          </cell>
        </row>
      </sheetData>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0D85B7-8D09-4370-86A4-EBF52080F5F1}" name="ReferralItems5" displayName="ReferralItems5" ref="B13:L19" totalsRowShown="0" headerRowDxfId="47" dataDxfId="45" headerRowBorderDxfId="46" headerRowCellStyle="Normal 2">
  <tableColumns count="11">
    <tableColumn id="1" xr3:uid="{823D7768-B2A3-43A6-A52B-2F2A0FB6CAB1}" name="Reference number" dataDxfId="44" dataCellStyle="Normal 2">
      <calculatedColumnFormula>ROW()-ROW(ReferralItems[[#Headers],[Reference number]])</calculatedColumnFormula>
    </tableColumn>
    <tableColumn id="2" xr3:uid="{C2795135-E655-4E29-970C-DF31A771A84F}" name="Family number" dataDxfId="43" dataCellStyle="Normal 2"/>
    <tableColumn id="3" xr3:uid="{AD406BD3-2D50-49BC-A530-CAD08B3A243E}" name="Gender" dataDxfId="42" dataCellStyle="Normal 2"/>
    <tableColumn id="4" xr3:uid="{C3A1DB12-99CE-429B-8296-FD4749A74B1B}" name="Age" dataDxfId="41" dataCellStyle="Normal 2"/>
    <tableColumn id="5" xr3:uid="{1DA6066A-A84B-4698-8147-68092D1328D1}" name="Description" dataDxfId="40" dataCellStyle="Normal 2">
      <calculatedColumnFormula>IF(ReferralItems5[[#This Row],[Age]]="","",VLOOKUP(ReferralItems5[[#This Row],[Age]],Lists!$J$2:$K$23,2,FALSE))</calculatedColumnFormula>
    </tableColumn>
    <tableColumn id="6" xr3:uid="{D899E4D4-C5A2-43F0-9225-46620C29F687}" name="Additional present" dataDxfId="39" dataCellStyle="Normal 2"/>
    <tableColumn id="7" xr3:uid="{3AB83CFF-957E-42A2-B6D8-F6672E29B21F}" name="Family postcode" dataDxfId="38" dataCellStyle="Normal 2"/>
    <tableColumn id="10" xr3:uid="{414FDDAA-5596-4F60-A8AE-62DEB7D50F53}" name="Main reason for referral" dataDxfId="37" dataCellStyle="Normal 2"/>
    <tableColumn id="11" xr3:uid="{EF07EBD0-21DE-4C50-B6B4-461804E25D3B}" name="Secondary reason (if applicable)" dataDxfId="36" dataCellStyle="Normal 2"/>
    <tableColumn id="8" xr3:uid="{1458D90C-6BF1-4865-8B22-3EFFDB26158E}" name="Reference _x000a_(your unique identifier for the family/child)" dataDxfId="35" dataCellStyle="Normal 2"/>
    <tableColumn id="9" xr3:uid="{21510E8A-987D-4296-B5A6-F09CE231C02A}" name="Notes" dataDxfId="34" dataCellStyle="Normal 2"/>
  </tableColumns>
  <tableStyleInfo name="TableStyleLight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F3CAC1-8C33-4D60-999B-DD4948BCCB43}" name="ReferralItems" displayName="ReferralItems" ref="B13:M553" totalsRowShown="0" headerRowDxfId="33" headerRowBorderDxfId="32" headerRowCellStyle="Normal 2">
  <tableColumns count="12">
    <tableColumn id="1" xr3:uid="{59A500FB-3F9F-4ECC-82C2-892E9AC41F1B}" name="Reference number" dataDxfId="31" dataCellStyle="Normal 2">
      <calculatedColumnFormula>ROW()-ROW(ReferralItems[[#Headers],[Reference number]])</calculatedColumnFormula>
    </tableColumn>
    <tableColumn id="2" xr3:uid="{65080550-2396-4762-8EEB-659B68544FAC}" name="Family number" dataDxfId="30" dataCellStyle="Normal 2"/>
    <tableColumn id="3" xr3:uid="{972B9C7F-F6C4-46DF-B284-A204AD4D4D72}" name="Gender" dataDxfId="29" dataCellStyle="Normal 2"/>
    <tableColumn id="4" xr3:uid="{748ACE51-8B11-4B8D-A979-899E7B4548AB}" name="Age" dataDxfId="28" dataCellStyle="Normal 2"/>
    <tableColumn id="5" xr3:uid="{0992E690-1D9F-47CF-96A8-03A80C36782A}" name="Description" dataDxfId="27" dataCellStyle="Normal 2">
      <calculatedColumnFormula>IF(ReferralItems[[#This Row],[Age]]="","",VLOOKUP(ReferralItems[[#This Row],[Age]],Lists!$J$2:$K$23,2,FALSE))</calculatedColumnFormula>
    </tableColumn>
    <tableColumn id="6" xr3:uid="{4D6A65BB-581A-4876-9B45-719E886CE76D}" name="Additional present?" dataDxfId="26" dataCellStyle="Normal 2"/>
    <tableColumn id="7" xr3:uid="{5BE39A0C-B2D8-41C2-93AE-746848C200C4}" name="Family postcode" dataDxfId="25" dataCellStyle="Normal 2"/>
    <tableColumn id="10" xr3:uid="{FE009CC1-1500-4D8E-BCE8-5F9B6B6BB36B}" name="Main reason _x000a_for referral" dataDxfId="24" dataCellStyle="Normal 2"/>
    <tableColumn id="11" xr3:uid="{B771F972-F8AB-4407-8968-A65F7B1BEFB0}" name="Secondary reason _x000a_(if applicable)" dataDxfId="23" dataCellStyle="Normal 2"/>
    <tableColumn id="8" xr3:uid="{600F65D6-322B-4C17-8CC8-BE3707ADCD66}" name="Reference _x000a_(your unique identifier for the family/child)" dataDxfId="22" dataCellStyle="Normal 2"/>
    <tableColumn id="9" xr3:uid="{91D38D09-C997-44B6-B233-1E5B2B20243D}" name="Notes" dataDxfId="21" dataCellStyle="Normal 2"/>
    <tableColumn id="14" xr3:uid="{5FBA8A63-CBFB-4793-9628-2DC2EF57A3BF}" name="Column1" dataDxfId="20" dataCellStyle="Normal 2">
      <calculatedColumnFormula>IF(MATCH(ReferralItems[[#This Row],[Age]],Age,0)&gt;5,"Table5","Table510")</calculatedColumnFormula>
    </tableColumn>
  </tableColumns>
  <tableStyleInfo name="TableStyleLight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402202-2138-4E8B-BAF2-C0EDDBE17704}" name="Table1" displayName="Table1" ref="M1:M14" totalsRowShown="0" headerRowDxfId="19" dataDxfId="18" headerRowCellStyle="Normal 2" dataCellStyle="Normal 2">
  <autoFilter ref="M1:M14" xr:uid="{78402202-2138-4E8B-BAF2-C0EDDBE17704}"/>
  <tableColumns count="1">
    <tableColumn id="1" xr3:uid="{EF273512-6262-464A-89CE-F0AA80911D43}" name="Reason" dataDxfId="17" dataCellStyle="Normal 2"/>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DE55E01-8A89-457E-B03A-A7F042C59ACC}" name="Table3" displayName="Table3" ref="I1:K23" totalsRowShown="0" headerRowDxfId="16" headerRowCellStyle="Normal 2">
  <autoFilter ref="I1:K23" xr:uid="{5DE55E01-8A89-457E-B03A-A7F042C59ACC}"/>
  <tableColumns count="3">
    <tableColumn id="1" xr3:uid="{00F15FC1-7270-4FF7-B5FF-FED9AAC26F39}" name="Catalogue" dataDxfId="15" dataCellStyle="Normal 2"/>
    <tableColumn id="2" xr3:uid="{93DCAF0A-B8C1-4EE8-909B-5154FBF144CB}" name="Age" dataCellStyle="Normal 2"/>
    <tableColumn id="3" xr3:uid="{A2E0567F-7F85-4C1D-8C2C-B4538FF06339}" name="Description" dataDxfId="14" dataCellStyle="Normal 2"/>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9753DAD-DA87-41C5-BD2D-1CB7541D09D0}" name="Table5" displayName="Table5" ref="G1:G3" totalsRowShown="0" headerRowDxfId="13" headerRowCellStyle="Normal 2" dataCellStyle="Normal 2">
  <autoFilter ref="G1:G3" xr:uid="{79753DAD-DA87-41C5-BD2D-1CB7541D09D0}"/>
  <tableColumns count="1">
    <tableColumn id="1" xr3:uid="{370C29AB-4CCA-4815-8255-6B0394E48DE8}" name="Collection slot" dataCellStyle="Normal 2"/>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D964A4-09B7-48AC-A134-83537D171EBE}" name="Table6" displayName="Table6" ref="E1:E101" totalsRowShown="0" headerRowDxfId="12" headerRowCellStyle="Normal 2" dataCellStyle="Normal 2">
  <autoFilter ref="E1:E101" xr:uid="{A2D964A4-09B7-48AC-A134-83537D171EBE}"/>
  <tableColumns count="1">
    <tableColumn id="1" xr3:uid="{A9CDAE12-D3B0-46D4-BDBD-2CA7E6446A74}" name="Family " dataCellStyle="Normal 2"/>
  </tableColumns>
  <tableStyleInfo name="TableStyleMedium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34274BE-5CCE-4B96-AF0E-322EAA83EDD8}" name="Table7" displayName="Table7" ref="C1:C23" totalsRowShown="0" headerRowDxfId="11" headerRowCellStyle="Normal 2" dataCellStyle="Normal 2">
  <autoFilter ref="C1:C23" xr:uid="{F34274BE-5CCE-4B96-AF0E-322EAA83EDD8}"/>
  <tableColumns count="1">
    <tableColumn id="1" xr3:uid="{D031F793-0C66-4AEC-9B37-452C4554832C}" name="Age" dataCellStyle="Normal 2"/>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580E6E2-A94B-4526-A14A-54C096511F87}" name="Table8" displayName="Table8" ref="A1:A4" totalsRowShown="0" headerRowDxfId="10" headerRowCellStyle="Normal 2" dataCellStyle="Normal 2">
  <autoFilter ref="A1:A4" xr:uid="{7580E6E2-A94B-4526-A14A-54C096511F87}"/>
  <tableColumns count="1">
    <tableColumn id="1" xr3:uid="{6DB03756-A841-4993-B047-130128EB426B}" name="Gender" dataCellStyle="Normal 2"/>
  </tableColumns>
  <tableStyleInfo name="TableStyleMedium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CBE4709-BB4B-4AE0-A4B0-EE4AB3A7BF95}" name="Table510" displayName="Table510" ref="G6:G7" totalsRowShown="0" headerRowDxfId="9" headerRowCellStyle="Normal 2" dataCellStyle="Normal 2">
  <autoFilter ref="G6:G7" xr:uid="{3CBE4709-BB4B-4AE0-A4B0-EE4AB3A7BF95}"/>
  <tableColumns count="1">
    <tableColumn id="1" xr3:uid="{B18204C4-EE3A-4C55-B9C5-F0236E5CB13A}" name="Collection slot" dataCellStyle="Normal 2"/>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nta@stripeystork.org.uk" TargetMode="External"/><Relationship Id="rId1" Type="http://schemas.openxmlformats.org/officeDocument/2006/relationships/hyperlink" Target="https://signup.com/go/wfegkxJ"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gnup.com/go/MvGtcnV"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hyperlink" Target="mailto:sara.abdul-majid@croydon.gov.uk" TargetMode="External"/><Relationship Id="rId2" Type="http://schemas.openxmlformats.org/officeDocument/2006/relationships/hyperlink" Target="mailto:claire.johnson@westsussex.gov.uk" TargetMode="External"/><Relationship Id="rId1" Type="http://schemas.openxmlformats.org/officeDocument/2006/relationships/hyperlink" Target="mailto:raycyne.cummings@a2dominion.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E794B-EE83-44AB-95A6-77650C383482}">
  <sheetPr codeName="Sheet1"/>
  <dimension ref="B4:N19"/>
  <sheetViews>
    <sheetView tabSelected="1" workbookViewId="0">
      <selection activeCell="P19" sqref="P19"/>
    </sheetView>
  </sheetViews>
  <sheetFormatPr defaultColWidth="9.21875" defaultRowHeight="13.2" x14ac:dyDescent="0.25"/>
  <cols>
    <col min="1" max="1" width="9.21875" style="1"/>
    <col min="2" max="2" width="9.21875" style="1" customWidth="1"/>
    <col min="3" max="16384" width="9.21875" style="1"/>
  </cols>
  <sheetData>
    <row r="4" spans="2:11" ht="61.2" x14ac:dyDescent="1.1000000000000001">
      <c r="E4" s="95" t="s">
        <v>1677</v>
      </c>
    </row>
    <row r="5" spans="2:11" ht="14.4" x14ac:dyDescent="0.3">
      <c r="K5"/>
    </row>
    <row r="6" spans="2:11" ht="8.25" customHeight="1" x14ac:dyDescent="0.3">
      <c r="D6" s="2"/>
    </row>
    <row r="7" spans="2:11" ht="14.4" x14ac:dyDescent="0.3">
      <c r="D7" s="2"/>
    </row>
    <row r="8" spans="2:11" ht="14.4" x14ac:dyDescent="0.3">
      <c r="D8" s="2"/>
    </row>
    <row r="9" spans="2:11" ht="14.4" x14ac:dyDescent="0.3">
      <c r="D9" s="2"/>
    </row>
    <row r="10" spans="2:11" ht="25.2" customHeight="1" x14ac:dyDescent="0.3">
      <c r="B10" s="92" t="s">
        <v>1687</v>
      </c>
    </row>
    <row r="11" spans="2:11" ht="25.5" customHeight="1" x14ac:dyDescent="0.3">
      <c r="B11" s="92" t="s">
        <v>1678</v>
      </c>
    </row>
    <row r="12" spans="2:11" ht="13.8" customHeight="1" x14ac:dyDescent="0.3">
      <c r="B12" s="92" t="s">
        <v>1679</v>
      </c>
    </row>
    <row r="13" spans="2:11" ht="25.5" customHeight="1" x14ac:dyDescent="0.35">
      <c r="B13" s="92" t="s">
        <v>1686</v>
      </c>
    </row>
    <row r="14" spans="2:11" ht="25.5" customHeight="1" x14ac:dyDescent="0.3">
      <c r="B14" s="92" t="s">
        <v>1683</v>
      </c>
    </row>
    <row r="15" spans="2:11" ht="16.8" customHeight="1" x14ac:dyDescent="0.35">
      <c r="B15" s="94" t="s">
        <v>1680</v>
      </c>
    </row>
    <row r="16" spans="2:11" ht="25.5" customHeight="1" x14ac:dyDescent="0.3">
      <c r="B16" s="92" t="s">
        <v>1681</v>
      </c>
    </row>
    <row r="17" spans="2:14" ht="25.5" customHeight="1" x14ac:dyDescent="0.3">
      <c r="B17" s="92" t="s">
        <v>1682</v>
      </c>
    </row>
    <row r="18" spans="2:14" s="48" customFormat="1" ht="13.8" customHeight="1" x14ac:dyDescent="0.3">
      <c r="B18" s="93" t="s">
        <v>1688</v>
      </c>
    </row>
    <row r="19" spans="2:14" ht="25.2" customHeight="1" x14ac:dyDescent="0.3">
      <c r="B19" s="136" t="s">
        <v>1705</v>
      </c>
      <c r="C19" s="135"/>
      <c r="D19" s="135"/>
      <c r="E19" s="135"/>
      <c r="F19" s="135"/>
      <c r="G19" s="135"/>
      <c r="H19" s="135"/>
      <c r="I19" s="135"/>
      <c r="J19" s="135"/>
      <c r="K19" s="135"/>
      <c r="L19" s="135"/>
      <c r="M19" s="135"/>
      <c r="N19" s="135"/>
    </row>
  </sheetData>
  <sheetProtection algorithmName="SHA-512" hashValue="lRmLSJVsthH3bx9A9vOy9UEp2zvmsDKEsZG1PhtXYAThm8QvY0MDsWWWDW1Aqf5u2RUWb9OU/ypQ9TIMAsE2aA==" saltValue="DAypMGgDLtwcyw+8l0EnYg==" spinCount="100000" sheet="1" objects="1" scenarios="1" selectLockedCells="1" selectUn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91752-F951-4F77-993C-A7022FDC5E10}">
  <sheetPr codeName="Sheet2">
    <outlinePr summaryBelow="0" summaryRight="0"/>
  </sheetPr>
  <dimension ref="B1:N19"/>
  <sheetViews>
    <sheetView showGridLines="0" zoomScale="99" zoomScaleNormal="99" workbookViewId="0">
      <pane xSplit="1" ySplit="13" topLeftCell="B14" activePane="bottomRight" state="frozen"/>
      <selection pane="topRight" activeCell="B1" sqref="B1"/>
      <selection pane="bottomLeft" activeCell="A14" sqref="A14"/>
      <selection pane="bottomRight" activeCell="L8" sqref="L8"/>
    </sheetView>
  </sheetViews>
  <sheetFormatPr defaultColWidth="14.44140625" defaultRowHeight="15" customHeight="1" x14ac:dyDescent="0.2"/>
  <cols>
    <col min="1" max="1" width="3.77734375" style="10" customWidth="1"/>
    <col min="2" max="2" width="12.21875" style="10" customWidth="1"/>
    <col min="3" max="3" width="16.109375" style="10" customWidth="1"/>
    <col min="4" max="4" width="16.21875" style="10" customWidth="1"/>
    <col min="5" max="5" width="14" style="14" customWidth="1"/>
    <col min="6" max="6" width="24.44140625" style="15" customWidth="1"/>
    <col min="7" max="7" width="11.21875" style="16" customWidth="1"/>
    <col min="8" max="8" width="21.109375" style="15" customWidth="1"/>
    <col min="9" max="9" width="17.88671875" style="15" customWidth="1"/>
    <col min="10" max="10" width="15" style="15" customWidth="1"/>
    <col min="11" max="11" width="16.5546875" style="15" customWidth="1"/>
    <col min="12" max="12" width="33.5546875" style="10" customWidth="1"/>
    <col min="13" max="14" width="7.77734375" style="10" hidden="1" customWidth="1"/>
    <col min="15" max="21" width="8.5546875" style="10" customWidth="1"/>
    <col min="22" max="16384" width="14.44140625" style="10"/>
  </cols>
  <sheetData>
    <row r="1" spans="2:14" ht="8.5500000000000007" customHeight="1" x14ac:dyDescent="0.2"/>
    <row r="2" spans="2:14" s="6" customFormat="1" ht="28.5" customHeight="1" x14ac:dyDescent="0.3">
      <c r="B2" s="3" t="s">
        <v>0</v>
      </c>
      <c r="C2" s="122" t="s">
        <v>1</v>
      </c>
      <c r="D2" s="122"/>
      <c r="E2" s="3" t="s">
        <v>2</v>
      </c>
      <c r="F2" s="96" t="s">
        <v>3</v>
      </c>
      <c r="G2" s="3" t="s">
        <v>4</v>
      </c>
      <c r="H2" s="73" t="s">
        <v>5</v>
      </c>
      <c r="I2" s="73"/>
      <c r="J2" s="73"/>
      <c r="K2" s="5"/>
      <c r="N2" s="22"/>
    </row>
    <row r="3" spans="2:14" s="6" customFormat="1" ht="4.95" customHeight="1" x14ac:dyDescent="0.3">
      <c r="G3" s="7"/>
      <c r="H3" s="97"/>
      <c r="I3" s="97"/>
      <c r="J3" s="97"/>
      <c r="K3" s="5"/>
    </row>
    <row r="4" spans="2:14" s="6" customFormat="1" ht="22.5" customHeight="1" x14ac:dyDescent="0.3">
      <c r="B4" s="3" t="s">
        <v>6</v>
      </c>
      <c r="C4" s="123" t="s">
        <v>7</v>
      </c>
      <c r="D4" s="123"/>
      <c r="E4" s="3" t="s">
        <v>8</v>
      </c>
      <c r="F4" s="96" t="s">
        <v>9</v>
      </c>
      <c r="G4" s="3" t="s">
        <v>10</v>
      </c>
      <c r="H4" s="73" t="s">
        <v>11</v>
      </c>
      <c r="I4" s="99"/>
      <c r="J4" s="99"/>
      <c r="K4" s="5"/>
      <c r="L4"/>
    </row>
    <row r="5" spans="2:14" s="6" customFormat="1" ht="5.55" customHeight="1" x14ac:dyDescent="0.3">
      <c r="B5" s="3"/>
      <c r="C5" s="22"/>
      <c r="D5" s="23"/>
      <c r="E5" s="4"/>
      <c r="F5" s="100"/>
      <c r="G5" s="3"/>
      <c r="H5" s="34"/>
      <c r="I5" s="34"/>
      <c r="J5" s="34"/>
      <c r="K5" s="5"/>
    </row>
    <row r="6" spans="2:14" s="6" customFormat="1" ht="22.5" customHeight="1" x14ac:dyDescent="0.3">
      <c r="B6" s="4" t="s">
        <v>12</v>
      </c>
      <c r="C6" s="124" t="s">
        <v>13</v>
      </c>
      <c r="D6" s="124"/>
      <c r="E6" s="3" t="s">
        <v>14</v>
      </c>
      <c r="F6" s="101" t="s">
        <v>15</v>
      </c>
      <c r="G6" s="7"/>
      <c r="H6" s="47" t="str">
        <f>IF(OR(D8="",D8="No"),"",+VLOOKUP(CollectionDate,Slots!$C$5:$G$26,7,FALSE))</f>
        <v/>
      </c>
      <c r="I6" s="47"/>
      <c r="J6" s="47"/>
      <c r="K6" s="5"/>
    </row>
    <row r="7" spans="2:14" s="6" customFormat="1" ht="5.55" customHeight="1" x14ac:dyDescent="0.3">
      <c r="B7" s="3"/>
      <c r="C7" s="22"/>
      <c r="D7" s="23"/>
      <c r="E7" s="24"/>
      <c r="F7" s="25"/>
      <c r="G7" s="7"/>
      <c r="H7" s="5"/>
      <c r="I7" s="5"/>
      <c r="J7" s="5"/>
      <c r="K7" s="5"/>
    </row>
    <row r="8" spans="2:14" ht="20.399999999999999" x14ac:dyDescent="0.2">
      <c r="C8" s="23" t="s">
        <v>44</v>
      </c>
      <c r="D8" s="102" t="s">
        <v>16</v>
      </c>
      <c r="E8" s="60">
        <f>IFERROR(VLOOKUP(Email,Referral_Partners!$A$3:$C$802,2,FALSE),1)</f>
        <v>1</v>
      </c>
      <c r="F8" s="125" t="str">
        <f>+IF(D8="","", IF(D8="Yes","Please indicate date &amp; time of your collection:","Your request cannot be accepted until a collection slot is booked"))</f>
        <v>Your request cannot be accepted until a collection slot is booked</v>
      </c>
      <c r="G8" s="5" t="s">
        <v>45</v>
      </c>
      <c r="H8" s="103"/>
      <c r="I8" s="103"/>
      <c r="J8" s="103"/>
      <c r="K8" s="9"/>
    </row>
    <row r="9" spans="2:14" ht="26.55" customHeight="1" x14ac:dyDescent="0.2">
      <c r="C9" s="6" t="s">
        <v>1672</v>
      </c>
      <c r="D9" s="104" t="s">
        <v>17</v>
      </c>
      <c r="E9" s="4"/>
      <c r="F9" s="125"/>
      <c r="G9" s="5" t="s">
        <v>18</v>
      </c>
      <c r="H9" s="34"/>
      <c r="I9" s="34"/>
      <c r="J9" s="34"/>
      <c r="K9" s="9"/>
    </row>
    <row r="10" spans="2:14" ht="6.6" customHeight="1" x14ac:dyDescent="0.2">
      <c r="B10" s="8"/>
      <c r="C10" s="8"/>
      <c r="D10" s="8"/>
      <c r="E10" s="8"/>
      <c r="F10" s="9"/>
      <c r="H10" s="34"/>
      <c r="I10" s="34"/>
      <c r="J10" s="34"/>
      <c r="K10" s="9"/>
    </row>
    <row r="11" spans="2:14" ht="18" customHeight="1" x14ac:dyDescent="0.2">
      <c r="B11" s="8"/>
      <c r="D11" s="31"/>
      <c r="E11" s="32"/>
      <c r="F11" s="9"/>
      <c r="G11" s="126" t="str">
        <f>+IF(G14="Yes","Additional presents are subject to availability","")</f>
        <v>Additional presents are subject to availability</v>
      </c>
      <c r="H11" s="126"/>
      <c r="I11" s="126"/>
      <c r="J11" s="88"/>
      <c r="K11" s="9"/>
    </row>
    <row r="12" spans="2:14" ht="9" customHeight="1" x14ac:dyDescent="0.2">
      <c r="B12" s="8"/>
      <c r="C12" s="8"/>
      <c r="D12" s="8"/>
      <c r="E12" s="8"/>
      <c r="F12" s="9"/>
      <c r="G12" s="9"/>
      <c r="H12" s="9"/>
      <c r="I12" s="9"/>
      <c r="J12" s="9"/>
      <c r="K12" s="9"/>
    </row>
    <row r="13" spans="2:14" s="12" customFormat="1" ht="36.6" thickBot="1" x14ac:dyDescent="0.35">
      <c r="B13" s="11" t="s">
        <v>19</v>
      </c>
      <c r="C13" s="11" t="s">
        <v>1670</v>
      </c>
      <c r="D13" s="11" t="s">
        <v>20</v>
      </c>
      <c r="E13" s="11" t="s">
        <v>46</v>
      </c>
      <c r="F13" s="86" t="s">
        <v>21</v>
      </c>
      <c r="G13" s="11" t="s">
        <v>1673</v>
      </c>
      <c r="H13" s="11" t="s">
        <v>1671</v>
      </c>
      <c r="I13" s="11" t="s">
        <v>1700</v>
      </c>
      <c r="J13" s="11" t="s">
        <v>1701</v>
      </c>
      <c r="K13" s="11" t="s">
        <v>1674</v>
      </c>
      <c r="L13" s="11" t="s">
        <v>1669</v>
      </c>
      <c r="M13" s="27" t="s">
        <v>23</v>
      </c>
      <c r="N13" s="27" t="s">
        <v>24</v>
      </c>
    </row>
    <row r="14" spans="2:14" s="13" customFormat="1" ht="19.5" customHeight="1" thickTop="1" x14ac:dyDescent="0.3">
      <c r="B14" s="4">
        <f>ROW()-ROW(ReferralItems[[#Headers],[Reference number]])</f>
        <v>1</v>
      </c>
      <c r="C14" s="100" t="s">
        <v>27</v>
      </c>
      <c r="D14" s="105" t="s">
        <v>25</v>
      </c>
      <c r="E14" s="105" t="s">
        <v>26</v>
      </c>
      <c r="F14" s="33" t="str">
        <f>IF(ReferralItems5[[#This Row],[Age]]="","",VLOOKUP(ReferralItems5[[#This Row],[Age]],Lists!$J$2:$K$23,2,FALSE))</f>
        <v>Standard bundle 0 - 2 yrs</v>
      </c>
      <c r="G14" s="105" t="s">
        <v>50</v>
      </c>
      <c r="H14" s="105" t="s">
        <v>1675</v>
      </c>
      <c r="I14" s="33" t="s">
        <v>31</v>
      </c>
      <c r="J14" s="33" t="s">
        <v>1668</v>
      </c>
      <c r="K14" s="106" t="s">
        <v>1694</v>
      </c>
      <c r="L14" s="98"/>
      <c r="M14" s="35" t="b">
        <f>IF(OR(D14="0-3 months",D14="3-6 months",D14="6-12 months",D14="12-18 months",D14="18+ months",D14="2 years"),IF(OR(E14=1,E14=2,E14=3,E14=4,E14=5,E14=6,E14=7,E14=8,E14=9,E14=10,E14=11,E14=12,E14=13,E14=14,E14=15, E14=20),TRUE,FALSE),TRUE)</f>
        <v>1</v>
      </c>
      <c r="N14" s="30" t="e">
        <f>IF(AND(E14="",M14=TRUE),"",IF(M14=FALSE,"",+VLOOKUP(E14,Lists!$I$2:$K$77,3,FALSE)))</f>
        <v>#N/A</v>
      </c>
    </row>
    <row r="15" spans="2:14" s="13" customFormat="1" ht="19.5" customHeight="1" x14ac:dyDescent="0.3">
      <c r="B15" s="4">
        <f>ROW()-ROW(ReferralItems[[#Headers],[Reference number]])</f>
        <v>2</v>
      </c>
      <c r="C15" s="100" t="s">
        <v>27</v>
      </c>
      <c r="D15" s="105" t="s">
        <v>28</v>
      </c>
      <c r="E15" s="105" t="s">
        <v>62</v>
      </c>
      <c r="F15" s="33" t="str">
        <f>IF(ReferralItems5[[#This Row],[Age]]="","",VLOOKUP(ReferralItems5[[#This Row],[Age]],Lists!$J$2:$K$23,2,FALSE))</f>
        <v>Standard bundle 4 - 7 yrs</v>
      </c>
      <c r="G15" s="105" t="s">
        <v>50</v>
      </c>
      <c r="H15" s="105"/>
      <c r="I15" s="33"/>
      <c r="J15" s="33"/>
      <c r="K15" s="106" t="s">
        <v>1695</v>
      </c>
      <c r="L15" s="98" t="s">
        <v>1698</v>
      </c>
      <c r="M15" s="35" t="b">
        <f t="shared" ref="M15:M19" si="0">IF(OR(D15="0-3 months",D15="3-6 months",D15="6-12 months",D15="12-18 months",D15="18+ months",D15="2 years"),IF(OR(E15=1,E15=2,E15=3,E15=4,E15=5,E15=6,E15=7,E15=8,E15=9,E15=10,E15=11,E15=12,E15=13,E15=14,E15=15),TRUE,FALSE),TRUE)</f>
        <v>1</v>
      </c>
      <c r="N15" s="30" t="e">
        <f>IF(AND(E15="",M15=TRUE),"",IF(M15=FALSE,"",+VLOOKUP(E15,Lists!$I$2:$K$77,3,FALSE)))</f>
        <v>#N/A</v>
      </c>
    </row>
    <row r="16" spans="2:14" s="13" customFormat="1" ht="19.5" customHeight="1" x14ac:dyDescent="0.3">
      <c r="B16" s="4">
        <f>ROW()-ROW(ReferralItems[[#Headers],[Reference number]])</f>
        <v>3</v>
      </c>
      <c r="C16" s="100" t="s">
        <v>30</v>
      </c>
      <c r="D16" s="105" t="s">
        <v>39</v>
      </c>
      <c r="E16" s="105" t="s">
        <v>38</v>
      </c>
      <c r="F16" s="33" t="str">
        <f>IF(ReferralItems5[[#This Row],[Age]]="","",VLOOKUP(ReferralItems5[[#This Row],[Age]],Lists!$J$2:$K$23,2,FALSE))</f>
        <v>Standard bundle 11 - 18 yrs</v>
      </c>
      <c r="G16" s="105" t="s">
        <v>16</v>
      </c>
      <c r="H16" s="107" t="s">
        <v>1676</v>
      </c>
      <c r="I16" s="33" t="s">
        <v>61</v>
      </c>
      <c r="J16" s="33" t="s">
        <v>55</v>
      </c>
      <c r="K16" s="106" t="s">
        <v>1696</v>
      </c>
      <c r="L16" s="98"/>
      <c r="M16" s="35" t="b">
        <f t="shared" si="0"/>
        <v>1</v>
      </c>
      <c r="N16" s="30" t="e">
        <f>IF(AND(E16="",M16=TRUE),"",IF(M16=FALSE,"",+VLOOKUP(E16,Lists!$I$2:$K$77,3,FALSE)))</f>
        <v>#N/A</v>
      </c>
    </row>
    <row r="17" spans="2:14" s="13" customFormat="1" ht="19.5" customHeight="1" x14ac:dyDescent="0.3">
      <c r="B17" s="4">
        <f>ROW()-ROW(ReferralItems[[#Headers],[Reference number]])</f>
        <v>4</v>
      </c>
      <c r="C17" s="100" t="s">
        <v>30</v>
      </c>
      <c r="D17" s="105" t="s">
        <v>28</v>
      </c>
      <c r="E17" s="105" t="s">
        <v>69</v>
      </c>
      <c r="F17" s="33" t="str">
        <f>IF(ReferralItems5[[#This Row],[Age]]="","",VLOOKUP(ReferralItems5[[#This Row],[Age]],Lists!$J$2:$K$23,2,FALSE))</f>
        <v>Standard bundle 8 - 10 yrs</v>
      </c>
      <c r="G17" s="105" t="s">
        <v>50</v>
      </c>
      <c r="H17" s="107"/>
      <c r="I17" s="33"/>
      <c r="J17" s="33"/>
      <c r="K17" s="106" t="s">
        <v>1697</v>
      </c>
      <c r="L17" s="98"/>
      <c r="M17" s="35" t="b">
        <f t="shared" si="0"/>
        <v>1</v>
      </c>
      <c r="N17" s="30" t="e">
        <f>IF(AND(E17="",M17=TRUE),"",IF(M17=FALSE,"",+VLOOKUP(E17,Lists!$I$2:$K$77,3,FALSE)))</f>
        <v>#N/A</v>
      </c>
    </row>
    <row r="18" spans="2:14" s="13" customFormat="1" ht="19.5" customHeight="1" x14ac:dyDescent="0.3">
      <c r="B18" s="4">
        <f>ROW()-ROW(ReferralItems[[#Headers],[Reference number]])</f>
        <v>5</v>
      </c>
      <c r="C18" s="100"/>
      <c r="D18" s="100"/>
      <c r="E18" s="105"/>
      <c r="F18" s="33" t="str">
        <f>IF(ReferralItems5[[#This Row],[Age]]="","",VLOOKUP(ReferralItems5[[#This Row],[Age]],Lists!$J$2:$K$23,2,FALSE))</f>
        <v/>
      </c>
      <c r="G18" s="105"/>
      <c r="H18" s="107"/>
      <c r="I18" s="33"/>
      <c r="J18" s="33"/>
      <c r="K18" s="106"/>
      <c r="L18" s="98"/>
      <c r="M18" s="35" t="b">
        <f t="shared" si="0"/>
        <v>1</v>
      </c>
      <c r="N18" s="30" t="str">
        <f>IF(AND(E18="",M18=TRUE),"",IF(M18=FALSE,"",+VLOOKUP(E18,Lists!$I$2:$K$77,3,FALSE)))</f>
        <v/>
      </c>
    </row>
    <row r="19" spans="2:14" s="13" customFormat="1" ht="19.5" customHeight="1" x14ac:dyDescent="0.3">
      <c r="B19" s="4">
        <f>ROW()-ROW(ReferralItems[[#Headers],[Reference number]])</f>
        <v>6</v>
      </c>
      <c r="C19" s="100"/>
      <c r="D19" s="100"/>
      <c r="E19" s="105"/>
      <c r="F19" s="33" t="str">
        <f>IF(ReferralItems5[[#This Row],[Age]]="","",VLOOKUP(ReferralItems5[[#This Row],[Age]],Lists!$J$2:$K$23,2,FALSE))</f>
        <v/>
      </c>
      <c r="G19" s="105"/>
      <c r="H19" s="107"/>
      <c r="I19" s="33"/>
      <c r="J19" s="33"/>
      <c r="K19" s="106"/>
      <c r="L19" s="98"/>
      <c r="M19" s="35" t="b">
        <f t="shared" si="0"/>
        <v>1</v>
      </c>
      <c r="N19" s="30" t="str">
        <f>IF(AND(E19="",M19=TRUE),"",IF(M19=FALSE,"",+VLOOKUP(E19,Lists!$I$2:$K$77,3,FALSE)))</f>
        <v/>
      </c>
    </row>
  </sheetData>
  <sheetProtection algorithmName="SHA-512" hashValue="PYCHvFAd/6ZDalV1Ak/53IsqXg2hmDaJMQsI+V5TLP69DY2x3hNj0emaaLykicWFQbqzUN7cS6ZvExrySZmwqw==" saltValue="BhtyeHTmLQNMHLhgQAaiOQ==" spinCount="100000" sheet="1" objects="1" scenarios="1" selectLockedCells="1"/>
  <mergeCells count="5">
    <mergeCell ref="C2:D2"/>
    <mergeCell ref="C4:D4"/>
    <mergeCell ref="C6:D6"/>
    <mergeCell ref="F8:F9"/>
    <mergeCell ref="G11:I11"/>
  </mergeCells>
  <conditionalFormatting sqref="F8">
    <cfRule type="expression" dxfId="8" priority="4">
      <formula>$D$8="No"</formula>
    </cfRule>
  </conditionalFormatting>
  <conditionalFormatting sqref="F14:F19">
    <cfRule type="expression" dxfId="7" priority="1">
      <formula>M14=FALSE</formula>
    </cfRule>
  </conditionalFormatting>
  <conditionalFormatting sqref="G11">
    <cfRule type="expression" dxfId="6" priority="3">
      <formula>$C$14=""</formula>
    </cfRule>
  </conditionalFormatting>
  <conditionalFormatting sqref="G8:J9">
    <cfRule type="expression" dxfId="5" priority="2">
      <formula>$D$8&lt;&gt;"Yes"</formula>
    </cfRule>
  </conditionalFormatting>
  <conditionalFormatting sqref="H8:J9">
    <cfRule type="expression" dxfId="4" priority="5">
      <formula>$D$8="Yes"</formula>
    </cfRule>
  </conditionalFormatting>
  <dataValidations count="6">
    <dataValidation type="list" allowBlank="1" showInputMessage="1" showErrorMessage="1" error="Select from menu" prompt="Select from dropdown menu" sqref="G14:G19" xr:uid="{A8C6EFF2-C253-4BC9-BCA0-7CDEF5E12C71}">
      <formula1>Collection_Slot</formula1>
    </dataValidation>
    <dataValidation allowBlank="1" showInputMessage="1" showErrorMessage="1" error="Select from menu" prompt="Select from dropdown menu" sqref="H14:H19" xr:uid="{F46D5564-1873-4249-B4B2-3C7128AA0ADA}"/>
    <dataValidation type="list" allowBlank="1" showInputMessage="1" showErrorMessage="1" sqref="E14:E19" xr:uid="{1FAC1F01-2C80-4D7F-BDC4-20D843DF7DCE}">
      <formula1>Age</formula1>
    </dataValidation>
    <dataValidation type="list" allowBlank="1" showInputMessage="1" showErrorMessage="1" error="Select from menu" prompt="Select from dropdown menu" sqref="D14:D19" xr:uid="{956298C2-AC45-4DDD-9348-907B1071F9C6}">
      <formula1>Gender</formula1>
    </dataValidation>
    <dataValidation type="list" allowBlank="1" showInputMessage="1" showErrorMessage="1" sqref="D8" xr:uid="{F8A21026-1186-4DF2-A0A5-41EA6DFDCFE0}">
      <formula1>Collection_Slot</formula1>
    </dataValidation>
    <dataValidation type="list" allowBlank="1" showInputMessage="1" showErrorMessage="1" error="Select from menu" prompt="Select from dropdown menu" sqref="C14:C19" xr:uid="{8E5498ED-CC29-4CC7-A4B5-7EA00BD8DB79}">
      <formula1>Family</formula1>
    </dataValidation>
  </dataValidations>
  <hyperlinks>
    <hyperlink ref="D9" r:id="rId1" xr:uid="{0E8A9918-75FA-4395-8602-A269A58F4FFD}"/>
    <hyperlink ref="C6" r:id="rId2" xr:uid="{B048483B-D8C4-475E-A399-482415683A69}"/>
  </hyperlinks>
  <pageMargins left="0.7" right="0.7" top="0.75" bottom="0.75" header="0.3" footer="0.3"/>
  <pageSetup paperSize="9" orientation="portrait" r:id="rId3"/>
  <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6C41D3F2-097D-4576-9BA3-26E3B05893F0}">
          <x14:formula1>
            <xm:f>Lists!$M$2:$M$14</xm:f>
          </x14:formula1>
          <xm:sqref>I14:J19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3E81E-CB00-4005-806F-498C530CFD10}">
  <sheetPr codeName="Sheet4">
    <outlinePr summaryBelow="0" summaryRight="0"/>
  </sheetPr>
  <dimension ref="B1:M553"/>
  <sheetViews>
    <sheetView showGridLines="0" zoomScaleNormal="100" workbookViewId="0">
      <pane xSplit="1" ySplit="13" topLeftCell="B14" activePane="bottomRight" state="frozen"/>
      <selection pane="topRight" activeCell="B1" sqref="B1"/>
      <selection pane="bottomLeft" activeCell="A14" sqref="A14"/>
      <selection pane="bottomRight" activeCell="I9" sqref="I9"/>
    </sheetView>
  </sheetViews>
  <sheetFormatPr defaultColWidth="14.44140625" defaultRowHeight="15" customHeight="1" x14ac:dyDescent="0.2"/>
  <cols>
    <col min="1" max="1" width="3.77734375" style="10" customWidth="1"/>
    <col min="2" max="2" width="14.44140625" style="10" customWidth="1"/>
    <col min="3" max="3" width="16.109375" style="10" customWidth="1"/>
    <col min="4" max="4" width="16.21875" style="10" customWidth="1"/>
    <col min="5" max="5" width="14" style="14" customWidth="1"/>
    <col min="6" max="6" width="21.33203125" style="15" customWidth="1"/>
    <col min="7" max="7" width="11.21875" style="16" customWidth="1"/>
    <col min="8" max="8" width="21.109375" style="15" customWidth="1"/>
    <col min="9" max="9" width="14.21875" style="15" customWidth="1"/>
    <col min="10" max="10" width="19.33203125" style="15" customWidth="1"/>
    <col min="11" max="11" width="18.33203125" style="15" customWidth="1"/>
    <col min="12" max="12" width="21.109375" style="10" customWidth="1"/>
    <col min="13" max="13" width="12.6640625" style="10" hidden="1" customWidth="1"/>
    <col min="14" max="19" width="8.5546875" style="10" customWidth="1"/>
    <col min="20" max="16384" width="14.44140625" style="10"/>
  </cols>
  <sheetData>
    <row r="1" spans="2:13" ht="8.5500000000000007" customHeight="1" x14ac:dyDescent="0.2"/>
    <row r="2" spans="2:13" s="6" customFormat="1" ht="28.5" customHeight="1" x14ac:dyDescent="0.3">
      <c r="B2" s="3" t="s">
        <v>0</v>
      </c>
      <c r="C2" s="129"/>
      <c r="D2" s="130"/>
      <c r="E2" s="3" t="s">
        <v>2</v>
      </c>
      <c r="F2" s="82"/>
      <c r="G2" s="3" t="s">
        <v>4</v>
      </c>
      <c r="H2" s="28"/>
      <c r="I2" s="28"/>
      <c r="J2" s="89"/>
      <c r="K2" s="5"/>
    </row>
    <row r="3" spans="2:13" s="6" customFormat="1" ht="4.95" customHeight="1" x14ac:dyDescent="0.3">
      <c r="C3" s="70"/>
      <c r="D3" s="70"/>
      <c r="F3" s="70"/>
      <c r="G3" s="7"/>
      <c r="H3" s="71"/>
      <c r="I3" s="71"/>
      <c r="J3" s="71"/>
      <c r="K3" s="5"/>
    </row>
    <row r="4" spans="2:13" s="6" customFormat="1" ht="22.5" customHeight="1" x14ac:dyDescent="0.3">
      <c r="B4" s="3" t="s">
        <v>6</v>
      </c>
      <c r="C4" s="131"/>
      <c r="D4" s="130"/>
      <c r="E4" s="3" t="s">
        <v>8</v>
      </c>
      <c r="F4" s="82"/>
      <c r="G4" s="3" t="s">
        <v>10</v>
      </c>
      <c r="H4" s="83"/>
      <c r="I4" s="87"/>
      <c r="J4" s="87"/>
      <c r="K4" s="5"/>
      <c r="L4"/>
    </row>
    <row r="5" spans="2:13" s="6" customFormat="1" ht="5.55" customHeight="1" x14ac:dyDescent="0.3">
      <c r="B5" s="3"/>
      <c r="C5" s="22"/>
      <c r="D5" s="23"/>
      <c r="E5" s="4"/>
      <c r="F5" s="36"/>
      <c r="G5" s="3"/>
      <c r="H5" s="26"/>
      <c r="I5" s="26"/>
      <c r="J5" s="26"/>
      <c r="K5" s="5"/>
    </row>
    <row r="6" spans="2:13" s="6" customFormat="1" ht="27" customHeight="1" x14ac:dyDescent="0.3">
      <c r="B6" s="4" t="s">
        <v>12</v>
      </c>
      <c r="C6" s="127"/>
      <c r="D6" s="128"/>
      <c r="E6" s="3" t="s">
        <v>14</v>
      </c>
      <c r="F6" s="82"/>
      <c r="G6" s="7"/>
      <c r="H6" s="133" t="str">
        <f>IF(OR(D8="",D8="No"),"",IF(AND(D8="Yes",CollectionDate=""),"Please enter the collection date and time you have booked",VLOOKUP(CollectionDate,Slots!$C$5:$G$28,5,FALSE)))</f>
        <v/>
      </c>
      <c r="I6" s="133"/>
      <c r="J6" s="47"/>
      <c r="K6" s="5"/>
    </row>
    <row r="7" spans="2:13" s="6" customFormat="1" ht="5.55" customHeight="1" x14ac:dyDescent="0.3">
      <c r="B7" s="3"/>
      <c r="C7" s="22"/>
      <c r="D7" s="23"/>
      <c r="E7" s="24"/>
      <c r="F7" s="25"/>
      <c r="G7" s="7"/>
      <c r="H7" s="5"/>
      <c r="I7" s="5"/>
      <c r="J7" s="5"/>
      <c r="K7" s="5"/>
    </row>
    <row r="8" spans="2:13" ht="19.2" customHeight="1" x14ac:dyDescent="0.2">
      <c r="C8" s="23" t="s">
        <v>44</v>
      </c>
      <c r="D8" s="72"/>
      <c r="E8" s="60">
        <f>IFERROR(VLOOKUP(Email,Referral_Partners!$A$3:$C$802,2,FALSE),1)</f>
        <v>1</v>
      </c>
      <c r="F8" s="134" t="str">
        <f>+IF(D8="","", IF(D8="Yes","","Your request cannot be accepted until a collection slot is booked"))</f>
        <v/>
      </c>
      <c r="G8" s="5" t="s">
        <v>45</v>
      </c>
      <c r="H8" s="90">
        <v>45615</v>
      </c>
      <c r="I8" s="89"/>
      <c r="J8" s="89"/>
      <c r="K8" s="9"/>
    </row>
    <row r="9" spans="2:13" ht="26.55" customHeight="1" x14ac:dyDescent="0.25">
      <c r="B9" s="108"/>
      <c r="C9" s="109" t="s">
        <v>1672</v>
      </c>
      <c r="D9" s="110" t="s">
        <v>17</v>
      </c>
      <c r="E9" s="4"/>
      <c r="F9" s="134"/>
      <c r="G9" s="5" t="s">
        <v>18</v>
      </c>
      <c r="H9" s="91" t="s">
        <v>1704</v>
      </c>
      <c r="I9" s="89"/>
      <c r="J9" s="89"/>
      <c r="K9" s="9"/>
    </row>
    <row r="10" spans="2:13" ht="6.6" customHeight="1" x14ac:dyDescent="0.2">
      <c r="B10" s="8"/>
      <c r="C10" s="8"/>
      <c r="D10" s="8"/>
      <c r="E10" s="8"/>
      <c r="F10" s="134"/>
      <c r="H10" s="34"/>
      <c r="I10" s="34"/>
      <c r="J10" s="34"/>
      <c r="K10" s="9"/>
    </row>
    <row r="11" spans="2:13" ht="28.8" customHeight="1" x14ac:dyDescent="0.2">
      <c r="B11" s="8"/>
      <c r="D11" s="31"/>
      <c r="E11" s="32"/>
      <c r="F11" s="134"/>
      <c r="G11" s="132" t="str">
        <f>IF(E14="","","All additional presents are subject to availability      A present is included in the 0-2yrs bundle")</f>
        <v/>
      </c>
      <c r="H11" s="132"/>
      <c r="I11" s="132"/>
      <c r="J11" s="88"/>
      <c r="K11" s="9"/>
    </row>
    <row r="12" spans="2:13" ht="9" customHeight="1" x14ac:dyDescent="0.2">
      <c r="B12" s="8"/>
      <c r="C12" s="8"/>
      <c r="D12" s="8"/>
      <c r="E12" s="8"/>
      <c r="F12" s="9"/>
      <c r="G12" s="9"/>
      <c r="H12" s="9"/>
      <c r="I12" s="9"/>
      <c r="J12" s="9"/>
      <c r="K12" s="9"/>
    </row>
    <row r="13" spans="2:13" s="12" customFormat="1" ht="33" thickBot="1" x14ac:dyDescent="0.35">
      <c r="B13" s="112" t="s">
        <v>19</v>
      </c>
      <c r="C13" s="112" t="s">
        <v>1670</v>
      </c>
      <c r="D13" s="112" t="s">
        <v>20</v>
      </c>
      <c r="E13" s="112" t="s">
        <v>46</v>
      </c>
      <c r="F13" s="113" t="s">
        <v>21</v>
      </c>
      <c r="G13" s="112" t="s">
        <v>1699</v>
      </c>
      <c r="H13" s="112" t="s">
        <v>1671</v>
      </c>
      <c r="I13" s="112" t="s">
        <v>1685</v>
      </c>
      <c r="J13" s="112" t="s">
        <v>1684</v>
      </c>
      <c r="K13" s="112" t="s">
        <v>1703</v>
      </c>
      <c r="L13" s="113" t="s">
        <v>1669</v>
      </c>
      <c r="M13" s="11" t="s">
        <v>1702</v>
      </c>
    </row>
    <row r="14" spans="2:13" s="13" customFormat="1" ht="19.5" customHeight="1" thickTop="1" x14ac:dyDescent="0.3">
      <c r="B14" s="114">
        <f>ROW()-ROW(ReferralItems[[#Headers],[Reference number]])</f>
        <v>1</v>
      </c>
      <c r="C14" s="115"/>
      <c r="D14" s="116"/>
      <c r="E14" s="116"/>
      <c r="F14" s="117" t="str">
        <f>IF(ReferralItems[[#This Row],[Age]]="","",VLOOKUP(ReferralItems[[#This Row],[Age]],Lists!$J$2:$K$23,2,FALSE))</f>
        <v/>
      </c>
      <c r="G14" s="116"/>
      <c r="H14" s="116"/>
      <c r="I14" s="118"/>
      <c r="J14" s="118"/>
      <c r="K14" s="119"/>
      <c r="L14" s="120"/>
      <c r="M14" s="111" t="e">
        <f>IF(MATCH(ReferralItems[[#This Row],[Age]],Age,0)&gt;5,"Table5","Table510")</f>
        <v>#N/A</v>
      </c>
    </row>
    <row r="15" spans="2:13" s="13" customFormat="1" ht="19.5" customHeight="1" x14ac:dyDescent="0.3">
      <c r="B15" s="114">
        <f>ROW()-ROW(ReferralItems[[#Headers],[Reference number]])</f>
        <v>2</v>
      </c>
      <c r="C15" s="115"/>
      <c r="D15" s="116"/>
      <c r="E15" s="116"/>
      <c r="F15" s="117" t="str">
        <f>IF(ReferralItems[[#This Row],[Age]]="","",VLOOKUP(ReferralItems[[#This Row],[Age]],Lists!$J$2:$K$23,2,FALSE))</f>
        <v/>
      </c>
      <c r="G15" s="116"/>
      <c r="H15" s="116"/>
      <c r="I15" s="118"/>
      <c r="J15" s="118"/>
      <c r="K15" s="119"/>
      <c r="L15" s="120"/>
      <c r="M15" s="111" t="e">
        <f>IF(MATCH(ReferralItems[[#This Row],[Age]],Age,0)&gt;5,"Table5","Table510")</f>
        <v>#N/A</v>
      </c>
    </row>
    <row r="16" spans="2:13" s="13" customFormat="1" ht="19.5" customHeight="1" x14ac:dyDescent="0.3">
      <c r="B16" s="114">
        <f>ROW()-ROW(ReferralItems[[#Headers],[Reference number]])</f>
        <v>3</v>
      </c>
      <c r="C16" s="115"/>
      <c r="D16" s="116"/>
      <c r="E16" s="116"/>
      <c r="F16" s="117" t="str">
        <f>IF(ReferralItems[[#This Row],[Age]]="","",VLOOKUP(ReferralItems[[#This Row],[Age]],Lists!$J$2:$K$23,2,FALSE))</f>
        <v/>
      </c>
      <c r="G16" s="116"/>
      <c r="H16" s="116"/>
      <c r="I16" s="118"/>
      <c r="J16" s="118"/>
      <c r="K16" s="119"/>
      <c r="L16" s="120"/>
      <c r="M16" s="111" t="e">
        <f>IF(MATCH(ReferralItems[[#This Row],[Age]],Age,0)&gt;5,"Table5","Table510")</f>
        <v>#N/A</v>
      </c>
    </row>
    <row r="17" spans="2:13" s="13" customFormat="1" ht="19.5" customHeight="1" x14ac:dyDescent="0.3">
      <c r="B17" s="114">
        <f>ROW()-ROW(ReferralItems[[#Headers],[Reference number]])</f>
        <v>4</v>
      </c>
      <c r="C17" s="115"/>
      <c r="D17" s="116"/>
      <c r="E17" s="116"/>
      <c r="F17" s="117" t="str">
        <f>IF(ReferralItems[[#This Row],[Age]]="","",VLOOKUP(ReferralItems[[#This Row],[Age]],Lists!$J$2:$K$23,2,FALSE))</f>
        <v/>
      </c>
      <c r="G17" s="116"/>
      <c r="H17" s="121"/>
      <c r="I17" s="118"/>
      <c r="J17" s="118"/>
      <c r="K17" s="119"/>
      <c r="L17" s="120"/>
      <c r="M17" s="111" t="e">
        <f>IF(MATCH(ReferralItems[[#This Row],[Age]],Age,0)&gt;5,"Table5","Table510")</f>
        <v>#N/A</v>
      </c>
    </row>
    <row r="18" spans="2:13" s="13" customFormat="1" ht="19.5" customHeight="1" x14ac:dyDescent="0.3">
      <c r="B18" s="114">
        <f>ROW()-ROW(ReferralItems[[#Headers],[Reference number]])</f>
        <v>5</v>
      </c>
      <c r="C18" s="115"/>
      <c r="D18" s="116"/>
      <c r="E18" s="116"/>
      <c r="F18" s="117" t="str">
        <f>IF(ReferralItems[[#This Row],[Age]]="","",VLOOKUP(ReferralItems[[#This Row],[Age]],Lists!$J$2:$K$23,2,FALSE))</f>
        <v/>
      </c>
      <c r="G18" s="116"/>
      <c r="H18" s="121"/>
      <c r="I18" s="118"/>
      <c r="J18" s="118"/>
      <c r="K18" s="119"/>
      <c r="L18" s="120"/>
      <c r="M18" s="111" t="e">
        <f>IF(MATCH(ReferralItems[[#This Row],[Age]],Age,0)&gt;5,"Table5","Table510")</f>
        <v>#N/A</v>
      </c>
    </row>
    <row r="19" spans="2:13" s="13" customFormat="1" ht="19.5" customHeight="1" x14ac:dyDescent="0.3">
      <c r="B19" s="114">
        <f>ROW()-ROW(ReferralItems[[#Headers],[Reference number]])</f>
        <v>6</v>
      </c>
      <c r="C19" s="115"/>
      <c r="D19" s="116"/>
      <c r="E19" s="116"/>
      <c r="F19" s="117" t="str">
        <f>IF(ReferralItems[[#This Row],[Age]]="","",VLOOKUP(ReferralItems[[#This Row],[Age]],Lists!$J$2:$K$23,2,FALSE))</f>
        <v/>
      </c>
      <c r="G19" s="116"/>
      <c r="H19" s="121"/>
      <c r="I19" s="118"/>
      <c r="J19" s="118"/>
      <c r="K19" s="119"/>
      <c r="L19" s="120"/>
      <c r="M19" s="111" t="e">
        <f>IF(MATCH(ReferralItems[[#This Row],[Age]],Age,0)&gt;5,"Table5","Table510")</f>
        <v>#N/A</v>
      </c>
    </row>
    <row r="20" spans="2:13" s="13" customFormat="1" ht="19.5" customHeight="1" x14ac:dyDescent="0.3">
      <c r="B20" s="114">
        <f>ROW()-ROW(ReferralItems[[#Headers],[Reference number]])</f>
        <v>7</v>
      </c>
      <c r="C20" s="115"/>
      <c r="D20" s="116"/>
      <c r="E20" s="116"/>
      <c r="F20" s="117" t="str">
        <f>IF(ReferralItems[[#This Row],[Age]]="","",VLOOKUP(ReferralItems[[#This Row],[Age]],Lists!$J$2:$K$23,2,FALSE))</f>
        <v/>
      </c>
      <c r="G20" s="116"/>
      <c r="H20" s="121"/>
      <c r="I20" s="118"/>
      <c r="J20" s="118"/>
      <c r="K20" s="119"/>
      <c r="L20" s="120"/>
      <c r="M20" s="111" t="e">
        <f>IF(MATCH(ReferralItems[[#This Row],[Age]],Age,0)&gt;5,"Table5","Table510")</f>
        <v>#N/A</v>
      </c>
    </row>
    <row r="21" spans="2:13" s="13" customFormat="1" ht="19.5" customHeight="1" x14ac:dyDescent="0.3">
      <c r="B21" s="114">
        <f>ROW()-ROW(ReferralItems[[#Headers],[Reference number]])</f>
        <v>8</v>
      </c>
      <c r="C21" s="115"/>
      <c r="D21" s="116"/>
      <c r="E21" s="116"/>
      <c r="F21" s="117" t="str">
        <f>IF(ReferralItems[[#This Row],[Age]]="","",VLOOKUP(ReferralItems[[#This Row],[Age]],Lists!$J$2:$K$23,2,FALSE))</f>
        <v/>
      </c>
      <c r="G21" s="116"/>
      <c r="H21" s="121"/>
      <c r="I21" s="118"/>
      <c r="J21" s="118"/>
      <c r="K21" s="119"/>
      <c r="L21" s="120"/>
      <c r="M21" s="111" t="e">
        <f>IF(MATCH(ReferralItems[[#This Row],[Age]],Age,0)&gt;5,"Table5","Table510")</f>
        <v>#N/A</v>
      </c>
    </row>
    <row r="22" spans="2:13" s="13" customFormat="1" ht="19.5" customHeight="1" x14ac:dyDescent="0.3">
      <c r="B22" s="114">
        <f>ROW()-ROW(ReferralItems[[#Headers],[Reference number]])</f>
        <v>9</v>
      </c>
      <c r="C22" s="115"/>
      <c r="D22" s="116"/>
      <c r="E22" s="116"/>
      <c r="F22" s="117" t="str">
        <f>IF(ReferralItems[[#This Row],[Age]]="","",VLOOKUP(ReferralItems[[#This Row],[Age]],Lists!$J$2:$K$23,2,FALSE))</f>
        <v/>
      </c>
      <c r="G22" s="116"/>
      <c r="H22" s="121"/>
      <c r="I22" s="118"/>
      <c r="J22" s="118"/>
      <c r="K22" s="119"/>
      <c r="L22" s="120"/>
      <c r="M22" s="111" t="e">
        <f>IF(MATCH(ReferralItems[[#This Row],[Age]],Age,0)&gt;5,"Table5","Table510")</f>
        <v>#N/A</v>
      </c>
    </row>
    <row r="23" spans="2:13" s="13" customFormat="1" ht="19.5" customHeight="1" x14ac:dyDescent="0.3">
      <c r="B23" s="114">
        <f>ROW()-ROW(ReferralItems[[#Headers],[Reference number]])</f>
        <v>10</v>
      </c>
      <c r="C23" s="115"/>
      <c r="D23" s="116"/>
      <c r="E23" s="116"/>
      <c r="F23" s="117" t="str">
        <f>IF(ReferralItems[[#This Row],[Age]]="","",VLOOKUP(ReferralItems[[#This Row],[Age]],Lists!$J$2:$K$23,2,FALSE))</f>
        <v/>
      </c>
      <c r="G23" s="116"/>
      <c r="H23" s="121"/>
      <c r="I23" s="118"/>
      <c r="J23" s="118"/>
      <c r="K23" s="119"/>
      <c r="L23" s="120"/>
      <c r="M23" s="111" t="e">
        <f>IF(MATCH(ReferralItems[[#This Row],[Age]],Age,0)&gt;5,"Table5","Table510")</f>
        <v>#N/A</v>
      </c>
    </row>
    <row r="24" spans="2:13" s="13" customFormat="1" ht="19.5" customHeight="1" x14ac:dyDescent="0.3">
      <c r="B24" s="114">
        <f>ROW()-ROW(ReferralItems[[#Headers],[Reference number]])</f>
        <v>11</v>
      </c>
      <c r="C24" s="115"/>
      <c r="D24" s="116"/>
      <c r="E24" s="116"/>
      <c r="F24" s="117" t="str">
        <f>IF(ReferralItems[[#This Row],[Age]]="","",VLOOKUP(ReferralItems[[#This Row],[Age]],Lists!$J$2:$K$23,2,FALSE))</f>
        <v/>
      </c>
      <c r="G24" s="116"/>
      <c r="H24" s="121"/>
      <c r="I24" s="118"/>
      <c r="J24" s="118"/>
      <c r="K24" s="119"/>
      <c r="L24" s="120"/>
      <c r="M24" s="111" t="e">
        <f>IF(MATCH(ReferralItems[[#This Row],[Age]],Age,0)&gt;5,"Table5","Table510")</f>
        <v>#N/A</v>
      </c>
    </row>
    <row r="25" spans="2:13" s="13" customFormat="1" ht="19.5" customHeight="1" x14ac:dyDescent="0.3">
      <c r="B25" s="114">
        <f>ROW()-ROW(ReferralItems[[#Headers],[Reference number]])</f>
        <v>12</v>
      </c>
      <c r="C25" s="115"/>
      <c r="D25" s="116"/>
      <c r="E25" s="116"/>
      <c r="F25" s="117" t="str">
        <f>IF(ReferralItems[[#This Row],[Age]]="","",VLOOKUP(ReferralItems[[#This Row],[Age]],Lists!$J$2:$K$23,2,FALSE))</f>
        <v/>
      </c>
      <c r="G25" s="116"/>
      <c r="H25" s="121"/>
      <c r="I25" s="118"/>
      <c r="J25" s="118"/>
      <c r="K25" s="119"/>
      <c r="L25" s="120"/>
      <c r="M25" s="111" t="e">
        <f>IF(MATCH(ReferralItems[[#This Row],[Age]],Age,0)&gt;5,"Table5","Table510")</f>
        <v>#N/A</v>
      </c>
    </row>
    <row r="26" spans="2:13" s="13" customFormat="1" ht="19.5" customHeight="1" x14ac:dyDescent="0.3">
      <c r="B26" s="114">
        <f>ROW()-ROW(ReferralItems[[#Headers],[Reference number]])</f>
        <v>13</v>
      </c>
      <c r="C26" s="115"/>
      <c r="D26" s="116"/>
      <c r="E26" s="116"/>
      <c r="F26" s="117" t="str">
        <f>IF(ReferralItems[[#This Row],[Age]]="","",VLOOKUP(ReferralItems[[#This Row],[Age]],Lists!$J$2:$K$23,2,FALSE))</f>
        <v/>
      </c>
      <c r="G26" s="116"/>
      <c r="H26" s="121"/>
      <c r="I26" s="118"/>
      <c r="J26" s="118"/>
      <c r="K26" s="119"/>
      <c r="L26" s="120"/>
      <c r="M26" s="111" t="e">
        <f>IF(MATCH(ReferralItems[[#This Row],[Age]],Age,0)&gt;5,"Table5","Table510")</f>
        <v>#N/A</v>
      </c>
    </row>
    <row r="27" spans="2:13" s="13" customFormat="1" ht="19.5" customHeight="1" x14ac:dyDescent="0.3">
      <c r="B27" s="114">
        <f>ROW()-ROW(ReferralItems[[#Headers],[Reference number]])</f>
        <v>14</v>
      </c>
      <c r="C27" s="115"/>
      <c r="D27" s="116"/>
      <c r="E27" s="116"/>
      <c r="F27" s="117" t="str">
        <f>IF(ReferralItems[[#This Row],[Age]]="","",VLOOKUP(ReferralItems[[#This Row],[Age]],Lists!$J$2:$K$23,2,FALSE))</f>
        <v/>
      </c>
      <c r="G27" s="116"/>
      <c r="H27" s="121"/>
      <c r="I27" s="118"/>
      <c r="J27" s="118"/>
      <c r="K27" s="119"/>
      <c r="L27" s="120"/>
      <c r="M27" s="111" t="e">
        <f>IF(MATCH(ReferralItems[[#This Row],[Age]],Age,0)&gt;5,"Table5","Table510")</f>
        <v>#N/A</v>
      </c>
    </row>
    <row r="28" spans="2:13" s="13" customFormat="1" ht="19.5" customHeight="1" x14ac:dyDescent="0.3">
      <c r="B28" s="114">
        <f>ROW()-ROW(ReferralItems[[#Headers],[Reference number]])</f>
        <v>15</v>
      </c>
      <c r="C28" s="115"/>
      <c r="D28" s="116"/>
      <c r="E28" s="116"/>
      <c r="F28" s="117" t="str">
        <f>IF(ReferralItems[[#This Row],[Age]]="","",VLOOKUP(ReferralItems[[#This Row],[Age]],Lists!$J$2:$K$23,2,FALSE))</f>
        <v/>
      </c>
      <c r="G28" s="116"/>
      <c r="H28" s="121"/>
      <c r="I28" s="118"/>
      <c r="J28" s="118"/>
      <c r="K28" s="119"/>
      <c r="L28" s="120"/>
      <c r="M28" s="111" t="e">
        <f>IF(MATCH(ReferralItems[[#This Row],[Age]],Age,0)&gt;5,"Table5","Table510")</f>
        <v>#N/A</v>
      </c>
    </row>
    <row r="29" spans="2:13" s="13" customFormat="1" ht="19.5" customHeight="1" x14ac:dyDescent="0.3">
      <c r="B29" s="114">
        <f>ROW()-ROW(ReferralItems[[#Headers],[Reference number]])</f>
        <v>16</v>
      </c>
      <c r="C29" s="115"/>
      <c r="D29" s="116"/>
      <c r="E29" s="116"/>
      <c r="F29" s="117" t="str">
        <f>IF(ReferralItems[[#This Row],[Age]]="","",VLOOKUP(ReferralItems[[#This Row],[Age]],Lists!$J$2:$K$23,2,FALSE))</f>
        <v/>
      </c>
      <c r="G29" s="116"/>
      <c r="H29" s="121"/>
      <c r="I29" s="118"/>
      <c r="J29" s="118"/>
      <c r="K29" s="119"/>
      <c r="L29" s="120"/>
      <c r="M29" s="111" t="e">
        <f>IF(MATCH(ReferralItems[[#This Row],[Age]],Age,0)&gt;5,"Table5","Table510")</f>
        <v>#N/A</v>
      </c>
    </row>
    <row r="30" spans="2:13" s="13" customFormat="1" ht="19.5" customHeight="1" x14ac:dyDescent="0.3">
      <c r="B30" s="114">
        <f>ROW()-ROW(ReferralItems[[#Headers],[Reference number]])</f>
        <v>17</v>
      </c>
      <c r="C30" s="115"/>
      <c r="D30" s="116"/>
      <c r="E30" s="116"/>
      <c r="F30" s="117" t="str">
        <f>IF(ReferralItems[[#This Row],[Age]]="","",VLOOKUP(ReferralItems[[#This Row],[Age]],Lists!$J$2:$K$23,2,FALSE))</f>
        <v/>
      </c>
      <c r="G30" s="116"/>
      <c r="H30" s="121"/>
      <c r="I30" s="118"/>
      <c r="J30" s="118"/>
      <c r="K30" s="119"/>
      <c r="L30" s="120"/>
      <c r="M30" s="111" t="e">
        <f>IF(MATCH(ReferralItems[[#This Row],[Age]],Age,0)&gt;5,"Table5","Table510")</f>
        <v>#N/A</v>
      </c>
    </row>
    <row r="31" spans="2:13" s="13" customFormat="1" ht="19.5" customHeight="1" x14ac:dyDescent="0.3">
      <c r="B31" s="114">
        <f>ROW()-ROW(ReferralItems[[#Headers],[Reference number]])</f>
        <v>18</v>
      </c>
      <c r="C31" s="115"/>
      <c r="D31" s="116"/>
      <c r="E31" s="116"/>
      <c r="F31" s="117" t="str">
        <f>IF(ReferralItems[[#This Row],[Age]]="","",VLOOKUP(ReferralItems[[#This Row],[Age]],Lists!$J$2:$K$23,2,FALSE))</f>
        <v/>
      </c>
      <c r="G31" s="116"/>
      <c r="H31" s="121"/>
      <c r="I31" s="118"/>
      <c r="J31" s="118"/>
      <c r="K31" s="119"/>
      <c r="L31" s="120"/>
      <c r="M31" s="111" t="e">
        <f>IF(MATCH(ReferralItems[[#This Row],[Age]],Age,0)&gt;5,"Table5","Table510")</f>
        <v>#N/A</v>
      </c>
    </row>
    <row r="32" spans="2:13" s="13" customFormat="1" ht="19.5" customHeight="1" x14ac:dyDescent="0.3">
      <c r="B32" s="114">
        <f>ROW()-ROW(ReferralItems[[#Headers],[Reference number]])</f>
        <v>19</v>
      </c>
      <c r="C32" s="115"/>
      <c r="D32" s="116"/>
      <c r="E32" s="116"/>
      <c r="F32" s="117" t="str">
        <f>IF(ReferralItems[[#This Row],[Age]]="","",VLOOKUP(ReferralItems[[#This Row],[Age]],Lists!$J$2:$K$23,2,FALSE))</f>
        <v/>
      </c>
      <c r="G32" s="116"/>
      <c r="H32" s="121"/>
      <c r="I32" s="118"/>
      <c r="J32" s="118"/>
      <c r="K32" s="119"/>
      <c r="L32" s="120"/>
      <c r="M32" s="111" t="e">
        <f>IF(MATCH(ReferralItems[[#This Row],[Age]],Age,0)&gt;5,"Table5","Table510")</f>
        <v>#N/A</v>
      </c>
    </row>
    <row r="33" spans="2:13" s="13" customFormat="1" ht="19.5" customHeight="1" x14ac:dyDescent="0.3">
      <c r="B33" s="114">
        <f>ROW()-ROW(ReferralItems[[#Headers],[Reference number]])</f>
        <v>20</v>
      </c>
      <c r="C33" s="115"/>
      <c r="D33" s="116"/>
      <c r="E33" s="116"/>
      <c r="F33" s="117" t="str">
        <f>IF(ReferralItems[[#This Row],[Age]]="","",VLOOKUP(ReferralItems[[#This Row],[Age]],Lists!$J$2:$K$23,2,FALSE))</f>
        <v/>
      </c>
      <c r="G33" s="116"/>
      <c r="H33" s="121"/>
      <c r="I33" s="118"/>
      <c r="J33" s="118"/>
      <c r="K33" s="119"/>
      <c r="L33" s="120"/>
      <c r="M33" s="111" t="e">
        <f>IF(MATCH(ReferralItems[[#This Row],[Age]],Age,0)&gt;5,"Table5","Table510")</f>
        <v>#N/A</v>
      </c>
    </row>
    <row r="34" spans="2:13" s="13" customFormat="1" ht="19.5" customHeight="1" x14ac:dyDescent="0.3">
      <c r="B34" s="114">
        <f>ROW()-ROW(ReferralItems[[#Headers],[Reference number]])</f>
        <v>21</v>
      </c>
      <c r="C34" s="115"/>
      <c r="D34" s="116"/>
      <c r="E34" s="116"/>
      <c r="F34" s="117" t="str">
        <f>IF(ReferralItems[[#This Row],[Age]]="","",VLOOKUP(ReferralItems[[#This Row],[Age]],Lists!$J$2:$K$23,2,FALSE))</f>
        <v/>
      </c>
      <c r="G34" s="116"/>
      <c r="H34" s="121"/>
      <c r="I34" s="118"/>
      <c r="J34" s="118"/>
      <c r="K34" s="119"/>
      <c r="L34" s="120"/>
      <c r="M34" s="111" t="e">
        <f>IF(MATCH(ReferralItems[[#This Row],[Age]],Age,0)&gt;5,"Table5","Table510")</f>
        <v>#N/A</v>
      </c>
    </row>
    <row r="35" spans="2:13" s="13" customFormat="1" ht="19.5" customHeight="1" x14ac:dyDescent="0.3">
      <c r="B35" s="114">
        <f>ROW()-ROW(ReferralItems[[#Headers],[Reference number]])</f>
        <v>22</v>
      </c>
      <c r="C35" s="115"/>
      <c r="D35" s="116"/>
      <c r="E35" s="116"/>
      <c r="F35" s="117" t="str">
        <f>IF(ReferralItems[[#This Row],[Age]]="","",VLOOKUP(ReferralItems[[#This Row],[Age]],Lists!$J$2:$K$23,2,FALSE))</f>
        <v/>
      </c>
      <c r="G35" s="116"/>
      <c r="H35" s="121"/>
      <c r="I35" s="118"/>
      <c r="J35" s="118"/>
      <c r="K35" s="119"/>
      <c r="L35" s="120"/>
      <c r="M35" s="111" t="e">
        <f>IF(MATCH(ReferralItems[[#This Row],[Age]],Age,0)&gt;5,"Table5","Table510")</f>
        <v>#N/A</v>
      </c>
    </row>
    <row r="36" spans="2:13" s="13" customFormat="1" ht="19.5" customHeight="1" x14ac:dyDescent="0.3">
      <c r="B36" s="114">
        <f>ROW()-ROW(ReferralItems[[#Headers],[Reference number]])</f>
        <v>23</v>
      </c>
      <c r="C36" s="115"/>
      <c r="D36" s="116"/>
      <c r="E36" s="116"/>
      <c r="F36" s="117" t="str">
        <f>IF(ReferralItems[[#This Row],[Age]]="","",VLOOKUP(ReferralItems[[#This Row],[Age]],Lists!$J$2:$K$23,2,FALSE))</f>
        <v/>
      </c>
      <c r="G36" s="116"/>
      <c r="H36" s="121"/>
      <c r="I36" s="118"/>
      <c r="J36" s="118"/>
      <c r="K36" s="119"/>
      <c r="L36" s="120"/>
      <c r="M36" s="111" t="e">
        <f>IF(MATCH(ReferralItems[[#This Row],[Age]],Age,0)&gt;5,"Table5","Table510")</f>
        <v>#N/A</v>
      </c>
    </row>
    <row r="37" spans="2:13" s="13" customFormat="1" ht="19.5" customHeight="1" x14ac:dyDescent="0.3">
      <c r="B37" s="114">
        <f>ROW()-ROW(ReferralItems[[#Headers],[Reference number]])</f>
        <v>24</v>
      </c>
      <c r="C37" s="115"/>
      <c r="D37" s="116"/>
      <c r="E37" s="116"/>
      <c r="F37" s="117" t="str">
        <f>IF(ReferralItems[[#This Row],[Age]]="","",VLOOKUP(ReferralItems[[#This Row],[Age]],Lists!$J$2:$K$23,2,FALSE))</f>
        <v/>
      </c>
      <c r="G37" s="116"/>
      <c r="H37" s="121"/>
      <c r="I37" s="118"/>
      <c r="J37" s="118"/>
      <c r="K37" s="119"/>
      <c r="L37" s="120"/>
      <c r="M37" s="111" t="e">
        <f>IF(MATCH(ReferralItems[[#This Row],[Age]],Age,0)&gt;5,"Table5","Table510")</f>
        <v>#N/A</v>
      </c>
    </row>
    <row r="38" spans="2:13" s="13" customFormat="1" ht="19.5" customHeight="1" x14ac:dyDescent="0.3">
      <c r="B38" s="114">
        <f>ROW()-ROW(ReferralItems[[#Headers],[Reference number]])</f>
        <v>25</v>
      </c>
      <c r="C38" s="115"/>
      <c r="D38" s="116"/>
      <c r="E38" s="116"/>
      <c r="F38" s="117" t="str">
        <f>IF(ReferralItems[[#This Row],[Age]]="","",VLOOKUP(ReferralItems[[#This Row],[Age]],Lists!$J$2:$K$23,2,FALSE))</f>
        <v/>
      </c>
      <c r="G38" s="116"/>
      <c r="H38" s="121"/>
      <c r="I38" s="118"/>
      <c r="J38" s="118"/>
      <c r="K38" s="119"/>
      <c r="L38" s="120"/>
      <c r="M38" s="111" t="e">
        <f>IF(MATCH(ReferralItems[[#This Row],[Age]],Age,0)&gt;5,"Table5","Table510")</f>
        <v>#N/A</v>
      </c>
    </row>
    <row r="39" spans="2:13" s="13" customFormat="1" ht="19.5" customHeight="1" x14ac:dyDescent="0.3">
      <c r="B39" s="114">
        <f>ROW()-ROW(ReferralItems[[#Headers],[Reference number]])</f>
        <v>26</v>
      </c>
      <c r="C39" s="115"/>
      <c r="D39" s="116"/>
      <c r="E39" s="116"/>
      <c r="F39" s="117" t="str">
        <f>IF(ReferralItems[[#This Row],[Age]]="","",VLOOKUP(ReferralItems[[#This Row],[Age]],Lists!$J$2:$K$23,2,FALSE))</f>
        <v/>
      </c>
      <c r="G39" s="116"/>
      <c r="H39" s="121"/>
      <c r="I39" s="118"/>
      <c r="J39" s="118"/>
      <c r="K39" s="119"/>
      <c r="L39" s="120"/>
      <c r="M39" s="111" t="e">
        <f>IF(MATCH(ReferralItems[[#This Row],[Age]],Age,0)&gt;5,"Table5","Table510")</f>
        <v>#N/A</v>
      </c>
    </row>
    <row r="40" spans="2:13" s="13" customFormat="1" ht="19.5" customHeight="1" x14ac:dyDescent="0.3">
      <c r="B40" s="114">
        <f>ROW()-ROW(ReferralItems[[#Headers],[Reference number]])</f>
        <v>27</v>
      </c>
      <c r="C40" s="115"/>
      <c r="D40" s="116"/>
      <c r="E40" s="116"/>
      <c r="F40" s="117" t="str">
        <f>IF(ReferralItems[[#This Row],[Age]]="","",VLOOKUP(ReferralItems[[#This Row],[Age]],Lists!$J$2:$K$23,2,FALSE))</f>
        <v/>
      </c>
      <c r="G40" s="116"/>
      <c r="H40" s="121"/>
      <c r="I40" s="118"/>
      <c r="J40" s="118"/>
      <c r="K40" s="119"/>
      <c r="L40" s="120"/>
      <c r="M40" s="111" t="e">
        <f>IF(MATCH(ReferralItems[[#This Row],[Age]],Age,0)&gt;5,"Table5","Table510")</f>
        <v>#N/A</v>
      </c>
    </row>
    <row r="41" spans="2:13" s="13" customFormat="1" ht="19.5" customHeight="1" x14ac:dyDescent="0.3">
      <c r="B41" s="114">
        <f>ROW()-ROW(ReferralItems[[#Headers],[Reference number]])</f>
        <v>28</v>
      </c>
      <c r="C41" s="115"/>
      <c r="D41" s="116"/>
      <c r="E41" s="116"/>
      <c r="F41" s="117" t="str">
        <f>IF(ReferralItems[[#This Row],[Age]]="","",VLOOKUP(ReferralItems[[#This Row],[Age]],Lists!$J$2:$K$23,2,FALSE))</f>
        <v/>
      </c>
      <c r="G41" s="116"/>
      <c r="H41" s="121"/>
      <c r="I41" s="118"/>
      <c r="J41" s="118"/>
      <c r="K41" s="119"/>
      <c r="L41" s="120"/>
      <c r="M41" s="111" t="e">
        <f>IF(MATCH(ReferralItems[[#This Row],[Age]],Age,0)&gt;5,"Table5","Table510")</f>
        <v>#N/A</v>
      </c>
    </row>
    <row r="42" spans="2:13" s="13" customFormat="1" ht="19.5" customHeight="1" x14ac:dyDescent="0.3">
      <c r="B42" s="114">
        <f>ROW()-ROW(ReferralItems[[#Headers],[Reference number]])</f>
        <v>29</v>
      </c>
      <c r="C42" s="115"/>
      <c r="D42" s="116"/>
      <c r="E42" s="116"/>
      <c r="F42" s="117" t="str">
        <f>IF(ReferralItems[[#This Row],[Age]]="","",VLOOKUP(ReferralItems[[#This Row],[Age]],Lists!$J$2:$K$23,2,FALSE))</f>
        <v/>
      </c>
      <c r="G42" s="116"/>
      <c r="H42" s="121"/>
      <c r="I42" s="118"/>
      <c r="J42" s="118"/>
      <c r="K42" s="119"/>
      <c r="L42" s="120"/>
      <c r="M42" s="111" t="e">
        <f>IF(MATCH(ReferralItems[[#This Row],[Age]],Age,0)&gt;5,"Table5","Table510")</f>
        <v>#N/A</v>
      </c>
    </row>
    <row r="43" spans="2:13" s="13" customFormat="1" ht="19.5" customHeight="1" x14ac:dyDescent="0.3">
      <c r="B43" s="114">
        <f>ROW()-ROW(ReferralItems[[#Headers],[Reference number]])</f>
        <v>30</v>
      </c>
      <c r="C43" s="115"/>
      <c r="D43" s="116"/>
      <c r="E43" s="116"/>
      <c r="F43" s="117" t="str">
        <f>IF(ReferralItems[[#This Row],[Age]]="","",VLOOKUP(ReferralItems[[#This Row],[Age]],Lists!$J$2:$K$23,2,FALSE))</f>
        <v/>
      </c>
      <c r="G43" s="116"/>
      <c r="H43" s="121"/>
      <c r="I43" s="118"/>
      <c r="J43" s="118"/>
      <c r="K43" s="119"/>
      <c r="L43" s="120"/>
      <c r="M43" s="111" t="e">
        <f>IF(MATCH(ReferralItems[[#This Row],[Age]],Age,0)&gt;5,"Table5","Table510")</f>
        <v>#N/A</v>
      </c>
    </row>
    <row r="44" spans="2:13" s="13" customFormat="1" ht="19.5" customHeight="1" x14ac:dyDescent="0.3">
      <c r="B44" s="114">
        <f>ROW()-ROW(ReferralItems[[#Headers],[Reference number]])</f>
        <v>31</v>
      </c>
      <c r="C44" s="115"/>
      <c r="D44" s="116"/>
      <c r="E44" s="116"/>
      <c r="F44" s="117" t="str">
        <f>IF(ReferralItems[[#This Row],[Age]]="","",VLOOKUP(ReferralItems[[#This Row],[Age]],Lists!$J$2:$K$23,2,FALSE))</f>
        <v/>
      </c>
      <c r="G44" s="116"/>
      <c r="H44" s="121"/>
      <c r="I44" s="118"/>
      <c r="J44" s="118"/>
      <c r="K44" s="119"/>
      <c r="L44" s="120"/>
      <c r="M44" s="111" t="e">
        <f>IF(MATCH(ReferralItems[[#This Row],[Age]],Age,0)&gt;5,"Table5","Table510")</f>
        <v>#N/A</v>
      </c>
    </row>
    <row r="45" spans="2:13" s="13" customFormat="1" ht="19.5" customHeight="1" x14ac:dyDescent="0.3">
      <c r="B45" s="114">
        <f>ROW()-ROW(ReferralItems[[#Headers],[Reference number]])</f>
        <v>32</v>
      </c>
      <c r="C45" s="115"/>
      <c r="D45" s="116"/>
      <c r="E45" s="116"/>
      <c r="F45" s="117" t="str">
        <f>IF(ReferralItems[[#This Row],[Age]]="","",VLOOKUP(ReferralItems[[#This Row],[Age]],Lists!$J$2:$K$23,2,FALSE))</f>
        <v/>
      </c>
      <c r="G45" s="116"/>
      <c r="H45" s="121"/>
      <c r="I45" s="118"/>
      <c r="J45" s="118"/>
      <c r="K45" s="119"/>
      <c r="L45" s="120"/>
      <c r="M45" s="111" t="e">
        <f>IF(MATCH(ReferralItems[[#This Row],[Age]],Age,0)&gt;5,"Table5","Table510")</f>
        <v>#N/A</v>
      </c>
    </row>
    <row r="46" spans="2:13" s="13" customFormat="1" ht="19.5" customHeight="1" x14ac:dyDescent="0.3">
      <c r="B46" s="114">
        <f>ROW()-ROW(ReferralItems[[#Headers],[Reference number]])</f>
        <v>33</v>
      </c>
      <c r="C46" s="115"/>
      <c r="D46" s="116"/>
      <c r="E46" s="116"/>
      <c r="F46" s="117" t="str">
        <f>IF(ReferralItems[[#This Row],[Age]]="","",VLOOKUP(ReferralItems[[#This Row],[Age]],Lists!$J$2:$K$23,2,FALSE))</f>
        <v/>
      </c>
      <c r="G46" s="116"/>
      <c r="H46" s="121"/>
      <c r="I46" s="118"/>
      <c r="J46" s="118"/>
      <c r="K46" s="119"/>
      <c r="L46" s="120"/>
      <c r="M46" s="111" t="e">
        <f>IF(MATCH(ReferralItems[[#This Row],[Age]],Age,0)&gt;5,"Table5","Table510")</f>
        <v>#N/A</v>
      </c>
    </row>
    <row r="47" spans="2:13" s="13" customFormat="1" ht="19.5" customHeight="1" x14ac:dyDescent="0.3">
      <c r="B47" s="114">
        <f>ROW()-ROW(ReferralItems[[#Headers],[Reference number]])</f>
        <v>34</v>
      </c>
      <c r="C47" s="115"/>
      <c r="D47" s="116"/>
      <c r="E47" s="116"/>
      <c r="F47" s="117" t="str">
        <f>IF(ReferralItems[[#This Row],[Age]]="","",VLOOKUP(ReferralItems[[#This Row],[Age]],Lists!$J$2:$K$23,2,FALSE))</f>
        <v/>
      </c>
      <c r="G47" s="116"/>
      <c r="H47" s="121"/>
      <c r="I47" s="118"/>
      <c r="J47" s="118"/>
      <c r="K47" s="119"/>
      <c r="L47" s="120"/>
      <c r="M47" s="111" t="e">
        <f>IF(MATCH(ReferralItems[[#This Row],[Age]],Age,0)&gt;5,"Table5","Table510")</f>
        <v>#N/A</v>
      </c>
    </row>
    <row r="48" spans="2:13" s="13" customFormat="1" ht="19.5" customHeight="1" x14ac:dyDescent="0.3">
      <c r="B48" s="114">
        <f>ROW()-ROW(ReferralItems[[#Headers],[Reference number]])</f>
        <v>35</v>
      </c>
      <c r="C48" s="115"/>
      <c r="D48" s="116"/>
      <c r="E48" s="116"/>
      <c r="F48" s="117" t="str">
        <f>IF(ReferralItems[[#This Row],[Age]]="","",VLOOKUP(ReferralItems[[#This Row],[Age]],Lists!$J$2:$K$23,2,FALSE))</f>
        <v/>
      </c>
      <c r="G48" s="116"/>
      <c r="H48" s="121"/>
      <c r="I48" s="118"/>
      <c r="J48" s="118"/>
      <c r="K48" s="119"/>
      <c r="L48" s="120"/>
      <c r="M48" s="111" t="e">
        <f>IF(MATCH(ReferralItems[[#This Row],[Age]],Age,0)&gt;5,"Table5","Table510")</f>
        <v>#N/A</v>
      </c>
    </row>
    <row r="49" spans="2:13" s="13" customFormat="1" ht="19.5" customHeight="1" x14ac:dyDescent="0.3">
      <c r="B49" s="114">
        <f>ROW()-ROW(ReferralItems[[#Headers],[Reference number]])</f>
        <v>36</v>
      </c>
      <c r="C49" s="115"/>
      <c r="D49" s="116"/>
      <c r="E49" s="116"/>
      <c r="F49" s="117" t="str">
        <f>IF(ReferralItems[[#This Row],[Age]]="","",VLOOKUP(ReferralItems[[#This Row],[Age]],Lists!$J$2:$K$23,2,FALSE))</f>
        <v/>
      </c>
      <c r="G49" s="116"/>
      <c r="H49" s="121"/>
      <c r="I49" s="118"/>
      <c r="J49" s="118"/>
      <c r="K49" s="119"/>
      <c r="L49" s="120"/>
      <c r="M49" s="111" t="e">
        <f>IF(MATCH(ReferralItems[[#This Row],[Age]],Age,0)&gt;5,"Table5","Table510")</f>
        <v>#N/A</v>
      </c>
    </row>
    <row r="50" spans="2:13" s="13" customFormat="1" ht="19.5" customHeight="1" x14ac:dyDescent="0.3">
      <c r="B50" s="114">
        <f>ROW()-ROW(ReferralItems[[#Headers],[Reference number]])</f>
        <v>37</v>
      </c>
      <c r="C50" s="115"/>
      <c r="D50" s="116"/>
      <c r="E50" s="116"/>
      <c r="F50" s="117" t="str">
        <f>IF(ReferralItems[[#This Row],[Age]]="","",VLOOKUP(ReferralItems[[#This Row],[Age]],Lists!$J$2:$K$23,2,FALSE))</f>
        <v/>
      </c>
      <c r="G50" s="116"/>
      <c r="H50" s="121"/>
      <c r="I50" s="118"/>
      <c r="J50" s="118"/>
      <c r="K50" s="119"/>
      <c r="L50" s="120"/>
      <c r="M50" s="111" t="e">
        <f>IF(MATCH(ReferralItems[[#This Row],[Age]],Age,0)&gt;5,"Table5","Table510")</f>
        <v>#N/A</v>
      </c>
    </row>
    <row r="51" spans="2:13" s="13" customFormat="1" ht="19.5" customHeight="1" x14ac:dyDescent="0.3">
      <c r="B51" s="114">
        <f>ROW()-ROW(ReferralItems[[#Headers],[Reference number]])</f>
        <v>38</v>
      </c>
      <c r="C51" s="115"/>
      <c r="D51" s="116"/>
      <c r="E51" s="116"/>
      <c r="F51" s="117" t="str">
        <f>IF(ReferralItems[[#This Row],[Age]]="","",VLOOKUP(ReferralItems[[#This Row],[Age]],Lists!$J$2:$K$23,2,FALSE))</f>
        <v/>
      </c>
      <c r="G51" s="116"/>
      <c r="H51" s="121"/>
      <c r="I51" s="118"/>
      <c r="J51" s="118"/>
      <c r="K51" s="119"/>
      <c r="L51" s="120"/>
      <c r="M51" s="111" t="e">
        <f>IF(MATCH(ReferralItems[[#This Row],[Age]],Age,0)&gt;5,"Table5","Table510")</f>
        <v>#N/A</v>
      </c>
    </row>
    <row r="52" spans="2:13" s="13" customFormat="1" ht="19.5" customHeight="1" x14ac:dyDescent="0.3">
      <c r="B52" s="114">
        <f>ROW()-ROW(ReferralItems[[#Headers],[Reference number]])</f>
        <v>39</v>
      </c>
      <c r="C52" s="115"/>
      <c r="D52" s="116"/>
      <c r="E52" s="116"/>
      <c r="F52" s="117" t="str">
        <f>IF(ReferralItems[[#This Row],[Age]]="","",VLOOKUP(ReferralItems[[#This Row],[Age]],Lists!$J$2:$K$23,2,FALSE))</f>
        <v/>
      </c>
      <c r="G52" s="116"/>
      <c r="H52" s="121"/>
      <c r="I52" s="118"/>
      <c r="J52" s="118"/>
      <c r="K52" s="119"/>
      <c r="L52" s="120"/>
      <c r="M52" s="111" t="e">
        <f>IF(MATCH(ReferralItems[[#This Row],[Age]],Age,0)&gt;5,"Table5","Table510")</f>
        <v>#N/A</v>
      </c>
    </row>
    <row r="53" spans="2:13" s="13" customFormat="1" ht="19.5" customHeight="1" x14ac:dyDescent="0.3">
      <c r="B53" s="114">
        <f>ROW()-ROW(ReferralItems[[#Headers],[Reference number]])</f>
        <v>40</v>
      </c>
      <c r="C53" s="115"/>
      <c r="D53" s="116"/>
      <c r="E53" s="116"/>
      <c r="F53" s="117" t="str">
        <f>IF(ReferralItems[[#This Row],[Age]]="","",VLOOKUP(ReferralItems[[#This Row],[Age]],Lists!$J$2:$K$23,2,FALSE))</f>
        <v/>
      </c>
      <c r="G53" s="116"/>
      <c r="H53" s="121"/>
      <c r="I53" s="118"/>
      <c r="J53" s="118"/>
      <c r="K53" s="119"/>
      <c r="L53" s="120"/>
      <c r="M53" s="111" t="e">
        <f>IF(MATCH(ReferralItems[[#This Row],[Age]],Age,0)&gt;5,"Table5","Table510")</f>
        <v>#N/A</v>
      </c>
    </row>
    <row r="54" spans="2:13" s="13" customFormat="1" ht="19.5" customHeight="1" x14ac:dyDescent="0.3">
      <c r="B54" s="114">
        <f>ROW()-ROW(ReferralItems[[#Headers],[Reference number]])</f>
        <v>41</v>
      </c>
      <c r="C54" s="115"/>
      <c r="D54" s="116"/>
      <c r="E54" s="116"/>
      <c r="F54" s="117" t="str">
        <f>IF(ReferralItems[[#This Row],[Age]]="","",VLOOKUP(ReferralItems[[#This Row],[Age]],Lists!$J$2:$K$23,2,FALSE))</f>
        <v/>
      </c>
      <c r="G54" s="116"/>
      <c r="H54" s="121"/>
      <c r="I54" s="118"/>
      <c r="J54" s="118"/>
      <c r="K54" s="119"/>
      <c r="L54" s="120"/>
      <c r="M54" s="111" t="e">
        <f>IF(MATCH(ReferralItems[[#This Row],[Age]],Age,0)&gt;5,"Table5","Table510")</f>
        <v>#N/A</v>
      </c>
    </row>
    <row r="55" spans="2:13" s="13" customFormat="1" ht="19.5" customHeight="1" x14ac:dyDescent="0.3">
      <c r="B55" s="114">
        <f>ROW()-ROW(ReferralItems[[#Headers],[Reference number]])</f>
        <v>42</v>
      </c>
      <c r="C55" s="115"/>
      <c r="D55" s="116"/>
      <c r="E55" s="116"/>
      <c r="F55" s="117" t="str">
        <f>IF(ReferralItems[[#This Row],[Age]]="","",VLOOKUP(ReferralItems[[#This Row],[Age]],Lists!$J$2:$K$23,2,FALSE))</f>
        <v/>
      </c>
      <c r="G55" s="116"/>
      <c r="H55" s="121"/>
      <c r="I55" s="118"/>
      <c r="J55" s="118"/>
      <c r="K55" s="119"/>
      <c r="L55" s="120"/>
      <c r="M55" s="111" t="e">
        <f>IF(MATCH(ReferralItems[[#This Row],[Age]],Age,0)&gt;5,"Table5","Table510")</f>
        <v>#N/A</v>
      </c>
    </row>
    <row r="56" spans="2:13" s="13" customFormat="1" ht="19.5" customHeight="1" x14ac:dyDescent="0.3">
      <c r="B56" s="114">
        <f>ROW()-ROW(ReferralItems[[#Headers],[Reference number]])</f>
        <v>43</v>
      </c>
      <c r="C56" s="115"/>
      <c r="D56" s="116"/>
      <c r="E56" s="116"/>
      <c r="F56" s="117" t="str">
        <f>IF(ReferralItems[[#This Row],[Age]]="","",VLOOKUP(ReferralItems[[#This Row],[Age]],Lists!$J$2:$K$23,2,FALSE))</f>
        <v/>
      </c>
      <c r="G56" s="116"/>
      <c r="H56" s="121"/>
      <c r="I56" s="118"/>
      <c r="J56" s="118"/>
      <c r="K56" s="119"/>
      <c r="L56" s="120"/>
      <c r="M56" s="111" t="e">
        <f>IF(MATCH(ReferralItems[[#This Row],[Age]],Age,0)&gt;5,"Table5","Table510")</f>
        <v>#N/A</v>
      </c>
    </row>
    <row r="57" spans="2:13" s="13" customFormat="1" ht="19.5" customHeight="1" x14ac:dyDescent="0.3">
      <c r="B57" s="114">
        <f>ROW()-ROW(ReferralItems[[#Headers],[Reference number]])</f>
        <v>44</v>
      </c>
      <c r="C57" s="115"/>
      <c r="D57" s="116"/>
      <c r="E57" s="116"/>
      <c r="F57" s="117" t="str">
        <f>IF(ReferralItems[[#This Row],[Age]]="","",VLOOKUP(ReferralItems[[#This Row],[Age]],Lists!$J$2:$K$23,2,FALSE))</f>
        <v/>
      </c>
      <c r="G57" s="116"/>
      <c r="H57" s="121"/>
      <c r="I57" s="118"/>
      <c r="J57" s="118"/>
      <c r="K57" s="119"/>
      <c r="L57" s="120"/>
      <c r="M57" s="111" t="e">
        <f>IF(MATCH(ReferralItems[[#This Row],[Age]],Age,0)&gt;5,"Table5","Table510")</f>
        <v>#N/A</v>
      </c>
    </row>
    <row r="58" spans="2:13" s="13" customFormat="1" ht="19.5" customHeight="1" x14ac:dyDescent="0.3">
      <c r="B58" s="114">
        <f>ROW()-ROW(ReferralItems[[#Headers],[Reference number]])</f>
        <v>45</v>
      </c>
      <c r="C58" s="115"/>
      <c r="D58" s="116"/>
      <c r="E58" s="116"/>
      <c r="F58" s="117" t="str">
        <f>IF(ReferralItems[[#This Row],[Age]]="","",VLOOKUP(ReferralItems[[#This Row],[Age]],Lists!$J$2:$K$23,2,FALSE))</f>
        <v/>
      </c>
      <c r="G58" s="116"/>
      <c r="H58" s="121"/>
      <c r="I58" s="118"/>
      <c r="J58" s="118"/>
      <c r="K58" s="119"/>
      <c r="L58" s="120"/>
      <c r="M58" s="111" t="e">
        <f>IF(MATCH(ReferralItems[[#This Row],[Age]],Age,0)&gt;5,"Table5","Table510")</f>
        <v>#N/A</v>
      </c>
    </row>
    <row r="59" spans="2:13" s="13" customFormat="1" ht="19.5" customHeight="1" x14ac:dyDescent="0.3">
      <c r="B59" s="114">
        <f>ROW()-ROW(ReferralItems[[#Headers],[Reference number]])</f>
        <v>46</v>
      </c>
      <c r="C59" s="115"/>
      <c r="D59" s="116"/>
      <c r="E59" s="116"/>
      <c r="F59" s="117" t="str">
        <f>IF(ReferralItems[[#This Row],[Age]]="","",VLOOKUP(ReferralItems[[#This Row],[Age]],Lists!$J$2:$K$23,2,FALSE))</f>
        <v/>
      </c>
      <c r="G59" s="116"/>
      <c r="H59" s="121"/>
      <c r="I59" s="118"/>
      <c r="J59" s="118"/>
      <c r="K59" s="119"/>
      <c r="L59" s="120"/>
      <c r="M59" s="111" t="e">
        <f>IF(MATCH(ReferralItems[[#This Row],[Age]],Age,0)&gt;5,"Table5","Table510")</f>
        <v>#N/A</v>
      </c>
    </row>
    <row r="60" spans="2:13" s="13" customFormat="1" ht="19.5" customHeight="1" x14ac:dyDescent="0.3">
      <c r="B60" s="114">
        <f>ROW()-ROW(ReferralItems[[#Headers],[Reference number]])</f>
        <v>47</v>
      </c>
      <c r="C60" s="115"/>
      <c r="D60" s="116"/>
      <c r="E60" s="116"/>
      <c r="F60" s="117" t="str">
        <f>IF(ReferralItems[[#This Row],[Age]]="","",VLOOKUP(ReferralItems[[#This Row],[Age]],Lists!$J$2:$K$23,2,FALSE))</f>
        <v/>
      </c>
      <c r="G60" s="116"/>
      <c r="H60" s="121"/>
      <c r="I60" s="118"/>
      <c r="J60" s="118"/>
      <c r="K60" s="119"/>
      <c r="L60" s="120"/>
      <c r="M60" s="111" t="e">
        <f>IF(MATCH(ReferralItems[[#This Row],[Age]],Age,0)&gt;5,"Table5","Table510")</f>
        <v>#N/A</v>
      </c>
    </row>
    <row r="61" spans="2:13" s="13" customFormat="1" ht="19.5" customHeight="1" x14ac:dyDescent="0.3">
      <c r="B61" s="114">
        <f>ROW()-ROW(ReferralItems[[#Headers],[Reference number]])</f>
        <v>48</v>
      </c>
      <c r="C61" s="115"/>
      <c r="D61" s="116"/>
      <c r="E61" s="116"/>
      <c r="F61" s="117" t="str">
        <f>IF(ReferralItems[[#This Row],[Age]]="","",VLOOKUP(ReferralItems[[#This Row],[Age]],Lists!$J$2:$K$23,2,FALSE))</f>
        <v/>
      </c>
      <c r="G61" s="116"/>
      <c r="H61" s="121"/>
      <c r="I61" s="118"/>
      <c r="J61" s="118"/>
      <c r="K61" s="119"/>
      <c r="L61" s="120"/>
      <c r="M61" s="111" t="e">
        <f>IF(MATCH(ReferralItems[[#This Row],[Age]],Age,0)&gt;5,"Table5","Table510")</f>
        <v>#N/A</v>
      </c>
    </row>
    <row r="62" spans="2:13" s="13" customFormat="1" ht="19.5" customHeight="1" x14ac:dyDescent="0.3">
      <c r="B62" s="114">
        <f>ROW()-ROW(ReferralItems[[#Headers],[Reference number]])</f>
        <v>49</v>
      </c>
      <c r="C62" s="115"/>
      <c r="D62" s="116"/>
      <c r="E62" s="116"/>
      <c r="F62" s="117" t="str">
        <f>IF(ReferralItems[[#This Row],[Age]]="","",VLOOKUP(ReferralItems[[#This Row],[Age]],Lists!$J$2:$K$23,2,FALSE))</f>
        <v/>
      </c>
      <c r="G62" s="116"/>
      <c r="H62" s="121"/>
      <c r="I62" s="118"/>
      <c r="J62" s="118"/>
      <c r="K62" s="119"/>
      <c r="L62" s="120"/>
      <c r="M62" s="111" t="e">
        <f>IF(MATCH(ReferralItems[[#This Row],[Age]],Age,0)&gt;5,"Table5","Table510")</f>
        <v>#N/A</v>
      </c>
    </row>
    <row r="63" spans="2:13" s="13" customFormat="1" ht="19.5" customHeight="1" x14ac:dyDescent="0.3">
      <c r="B63" s="114">
        <f>ROW()-ROW(ReferralItems[[#Headers],[Reference number]])</f>
        <v>50</v>
      </c>
      <c r="C63" s="115"/>
      <c r="D63" s="116"/>
      <c r="E63" s="116"/>
      <c r="F63" s="117" t="str">
        <f>IF(ReferralItems[[#This Row],[Age]]="","",VLOOKUP(ReferralItems[[#This Row],[Age]],Lists!$J$2:$K$23,2,FALSE))</f>
        <v/>
      </c>
      <c r="G63" s="116"/>
      <c r="H63" s="121"/>
      <c r="I63" s="118"/>
      <c r="J63" s="118"/>
      <c r="K63" s="119"/>
      <c r="L63" s="120"/>
      <c r="M63" s="111" t="e">
        <f>IF(MATCH(ReferralItems[[#This Row],[Age]],Age,0)&gt;5,"Table5","Table510")</f>
        <v>#N/A</v>
      </c>
    </row>
    <row r="64" spans="2:13" s="13" customFormat="1" ht="19.5" customHeight="1" x14ac:dyDescent="0.3">
      <c r="B64" s="114">
        <f>ROW()-ROW(ReferralItems[[#Headers],[Reference number]])</f>
        <v>51</v>
      </c>
      <c r="C64" s="115"/>
      <c r="D64" s="116"/>
      <c r="E64" s="116"/>
      <c r="F64" s="117" t="str">
        <f>IF(ReferralItems[[#This Row],[Age]]="","",VLOOKUP(ReferralItems[[#This Row],[Age]],Lists!$J$2:$K$23,2,FALSE))</f>
        <v/>
      </c>
      <c r="G64" s="116"/>
      <c r="H64" s="121"/>
      <c r="I64" s="118"/>
      <c r="J64" s="118"/>
      <c r="K64" s="119"/>
      <c r="L64" s="120"/>
      <c r="M64" s="111" t="e">
        <f>IF(MATCH(ReferralItems[[#This Row],[Age]],Age,0)&gt;5,"Table5","Table510")</f>
        <v>#N/A</v>
      </c>
    </row>
    <row r="65" spans="2:13" s="13" customFormat="1" ht="19.5" customHeight="1" x14ac:dyDescent="0.3">
      <c r="B65" s="114">
        <f>ROW()-ROW(ReferralItems[[#Headers],[Reference number]])</f>
        <v>52</v>
      </c>
      <c r="C65" s="115"/>
      <c r="D65" s="116"/>
      <c r="E65" s="116"/>
      <c r="F65" s="117" t="str">
        <f>IF(ReferralItems[[#This Row],[Age]]="","",VLOOKUP(ReferralItems[[#This Row],[Age]],Lists!$J$2:$K$23,2,FALSE))</f>
        <v/>
      </c>
      <c r="G65" s="116"/>
      <c r="H65" s="121"/>
      <c r="I65" s="118"/>
      <c r="J65" s="118"/>
      <c r="K65" s="119"/>
      <c r="L65" s="120"/>
      <c r="M65" s="111" t="e">
        <f>IF(MATCH(ReferralItems[[#This Row],[Age]],Age,0)&gt;5,"Table5","Table510")</f>
        <v>#N/A</v>
      </c>
    </row>
    <row r="66" spans="2:13" s="13" customFormat="1" ht="19.5" customHeight="1" x14ac:dyDescent="0.3">
      <c r="B66" s="114">
        <f>ROW()-ROW(ReferralItems[[#Headers],[Reference number]])</f>
        <v>53</v>
      </c>
      <c r="C66" s="115"/>
      <c r="D66" s="116"/>
      <c r="E66" s="116"/>
      <c r="F66" s="117" t="str">
        <f>IF(ReferralItems[[#This Row],[Age]]="","",VLOOKUP(ReferralItems[[#This Row],[Age]],Lists!$J$2:$K$23,2,FALSE))</f>
        <v/>
      </c>
      <c r="G66" s="116"/>
      <c r="H66" s="121"/>
      <c r="I66" s="118"/>
      <c r="J66" s="118"/>
      <c r="K66" s="119"/>
      <c r="L66" s="120"/>
      <c r="M66" s="111" t="e">
        <f>IF(MATCH(ReferralItems[[#This Row],[Age]],Age,0)&gt;5,"Table5","Table510")</f>
        <v>#N/A</v>
      </c>
    </row>
    <row r="67" spans="2:13" s="13" customFormat="1" ht="19.5" customHeight="1" x14ac:dyDescent="0.3">
      <c r="B67" s="114">
        <f>ROW()-ROW(ReferralItems[[#Headers],[Reference number]])</f>
        <v>54</v>
      </c>
      <c r="C67" s="115"/>
      <c r="D67" s="116"/>
      <c r="E67" s="116"/>
      <c r="F67" s="117" t="str">
        <f>IF(ReferralItems[[#This Row],[Age]]="","",VLOOKUP(ReferralItems[[#This Row],[Age]],Lists!$J$2:$K$23,2,FALSE))</f>
        <v/>
      </c>
      <c r="G67" s="116"/>
      <c r="H67" s="121"/>
      <c r="I67" s="118"/>
      <c r="J67" s="118"/>
      <c r="K67" s="119"/>
      <c r="L67" s="120"/>
      <c r="M67" s="111" t="e">
        <f>IF(MATCH(ReferralItems[[#This Row],[Age]],Age,0)&gt;5,"Table5","Table510")</f>
        <v>#N/A</v>
      </c>
    </row>
    <row r="68" spans="2:13" s="13" customFormat="1" ht="19.5" customHeight="1" x14ac:dyDescent="0.3">
      <c r="B68" s="114">
        <f>ROW()-ROW(ReferralItems[[#Headers],[Reference number]])</f>
        <v>55</v>
      </c>
      <c r="C68" s="115"/>
      <c r="D68" s="116"/>
      <c r="E68" s="116"/>
      <c r="F68" s="117" t="str">
        <f>IF(ReferralItems[[#This Row],[Age]]="","",VLOOKUP(ReferralItems[[#This Row],[Age]],Lists!$J$2:$K$23,2,FALSE))</f>
        <v/>
      </c>
      <c r="G68" s="116"/>
      <c r="H68" s="121"/>
      <c r="I68" s="118"/>
      <c r="J68" s="118"/>
      <c r="K68" s="119"/>
      <c r="L68" s="120"/>
      <c r="M68" s="111" t="e">
        <f>IF(MATCH(ReferralItems[[#This Row],[Age]],Age,0)&gt;5,"Table5","Table510")</f>
        <v>#N/A</v>
      </c>
    </row>
    <row r="69" spans="2:13" s="13" customFormat="1" ht="19.5" customHeight="1" x14ac:dyDescent="0.3">
      <c r="B69" s="114">
        <f>ROW()-ROW(ReferralItems[[#Headers],[Reference number]])</f>
        <v>56</v>
      </c>
      <c r="C69" s="115"/>
      <c r="D69" s="116"/>
      <c r="E69" s="116"/>
      <c r="F69" s="117" t="str">
        <f>IF(ReferralItems[[#This Row],[Age]]="","",VLOOKUP(ReferralItems[[#This Row],[Age]],Lists!$J$2:$K$23,2,FALSE))</f>
        <v/>
      </c>
      <c r="G69" s="116"/>
      <c r="H69" s="121"/>
      <c r="I69" s="118"/>
      <c r="J69" s="118"/>
      <c r="K69" s="119"/>
      <c r="L69" s="120"/>
      <c r="M69" s="111" t="e">
        <f>IF(MATCH(ReferralItems[[#This Row],[Age]],Age,0)&gt;5,"Table5","Table510")</f>
        <v>#N/A</v>
      </c>
    </row>
    <row r="70" spans="2:13" s="13" customFormat="1" ht="19.5" customHeight="1" x14ac:dyDescent="0.3">
      <c r="B70" s="114">
        <f>ROW()-ROW(ReferralItems[[#Headers],[Reference number]])</f>
        <v>57</v>
      </c>
      <c r="C70" s="115"/>
      <c r="D70" s="116"/>
      <c r="E70" s="116"/>
      <c r="F70" s="117" t="str">
        <f>IF(ReferralItems[[#This Row],[Age]]="","",VLOOKUP(ReferralItems[[#This Row],[Age]],Lists!$J$2:$K$23,2,FALSE))</f>
        <v/>
      </c>
      <c r="G70" s="116"/>
      <c r="H70" s="121"/>
      <c r="I70" s="118"/>
      <c r="J70" s="118"/>
      <c r="K70" s="119"/>
      <c r="L70" s="120"/>
      <c r="M70" s="111" t="e">
        <f>IF(MATCH(ReferralItems[[#This Row],[Age]],Age,0)&gt;5,"Table5","Table510")</f>
        <v>#N/A</v>
      </c>
    </row>
    <row r="71" spans="2:13" s="13" customFormat="1" ht="19.5" customHeight="1" x14ac:dyDescent="0.3">
      <c r="B71" s="114">
        <f>ROW()-ROW(ReferralItems[[#Headers],[Reference number]])</f>
        <v>58</v>
      </c>
      <c r="C71" s="115"/>
      <c r="D71" s="116"/>
      <c r="E71" s="116"/>
      <c r="F71" s="117" t="str">
        <f>IF(ReferralItems[[#This Row],[Age]]="","",VLOOKUP(ReferralItems[[#This Row],[Age]],Lists!$J$2:$K$23,2,FALSE))</f>
        <v/>
      </c>
      <c r="G71" s="116"/>
      <c r="H71" s="121"/>
      <c r="I71" s="118"/>
      <c r="J71" s="118"/>
      <c r="K71" s="119"/>
      <c r="L71" s="120"/>
      <c r="M71" s="111" t="e">
        <f>IF(MATCH(ReferralItems[[#This Row],[Age]],Age,0)&gt;5,"Table5","Table510")</f>
        <v>#N/A</v>
      </c>
    </row>
    <row r="72" spans="2:13" s="13" customFormat="1" ht="19.5" customHeight="1" x14ac:dyDescent="0.3">
      <c r="B72" s="114">
        <f>ROW()-ROW(ReferralItems[[#Headers],[Reference number]])</f>
        <v>59</v>
      </c>
      <c r="C72" s="115"/>
      <c r="D72" s="116"/>
      <c r="E72" s="116"/>
      <c r="F72" s="117" t="str">
        <f>IF(ReferralItems[[#This Row],[Age]]="","",VLOOKUP(ReferralItems[[#This Row],[Age]],Lists!$J$2:$K$23,2,FALSE))</f>
        <v/>
      </c>
      <c r="G72" s="116"/>
      <c r="H72" s="121"/>
      <c r="I72" s="118"/>
      <c r="J72" s="118"/>
      <c r="K72" s="119"/>
      <c r="L72" s="120"/>
      <c r="M72" s="111" t="e">
        <f>IF(MATCH(ReferralItems[[#This Row],[Age]],Age,0)&gt;5,"Table5","Table510")</f>
        <v>#N/A</v>
      </c>
    </row>
    <row r="73" spans="2:13" s="13" customFormat="1" ht="19.5" customHeight="1" x14ac:dyDescent="0.3">
      <c r="B73" s="114">
        <f>ROW()-ROW(ReferralItems[[#Headers],[Reference number]])</f>
        <v>60</v>
      </c>
      <c r="C73" s="115"/>
      <c r="D73" s="116"/>
      <c r="E73" s="116"/>
      <c r="F73" s="117" t="str">
        <f>IF(ReferralItems[[#This Row],[Age]]="","",VLOOKUP(ReferralItems[[#This Row],[Age]],Lists!$J$2:$K$23,2,FALSE))</f>
        <v/>
      </c>
      <c r="G73" s="116"/>
      <c r="H73" s="121"/>
      <c r="I73" s="118"/>
      <c r="J73" s="118"/>
      <c r="K73" s="119"/>
      <c r="L73" s="120"/>
      <c r="M73" s="111" t="e">
        <f>IF(MATCH(ReferralItems[[#This Row],[Age]],Age,0)&gt;5,"Table5","Table510")</f>
        <v>#N/A</v>
      </c>
    </row>
    <row r="74" spans="2:13" s="13" customFormat="1" ht="19.5" customHeight="1" x14ac:dyDescent="0.3">
      <c r="B74" s="114">
        <f>ROW()-ROW(ReferralItems[[#Headers],[Reference number]])</f>
        <v>61</v>
      </c>
      <c r="C74" s="115"/>
      <c r="D74" s="116"/>
      <c r="E74" s="116"/>
      <c r="F74" s="117" t="str">
        <f>IF(ReferralItems[[#This Row],[Age]]="","",VLOOKUP(ReferralItems[[#This Row],[Age]],Lists!$J$2:$K$23,2,FALSE))</f>
        <v/>
      </c>
      <c r="G74" s="116"/>
      <c r="H74" s="121"/>
      <c r="I74" s="118"/>
      <c r="J74" s="118"/>
      <c r="K74" s="119"/>
      <c r="L74" s="120"/>
      <c r="M74" s="111" t="e">
        <f>IF(MATCH(ReferralItems[[#This Row],[Age]],Age,0)&gt;5,"Table5","Table510")</f>
        <v>#N/A</v>
      </c>
    </row>
    <row r="75" spans="2:13" s="13" customFormat="1" ht="19.5" customHeight="1" x14ac:dyDescent="0.3">
      <c r="B75" s="114">
        <f>ROW()-ROW(ReferralItems[[#Headers],[Reference number]])</f>
        <v>62</v>
      </c>
      <c r="C75" s="115"/>
      <c r="D75" s="116"/>
      <c r="E75" s="116"/>
      <c r="F75" s="117" t="str">
        <f>IF(ReferralItems[[#This Row],[Age]]="","",VLOOKUP(ReferralItems[[#This Row],[Age]],Lists!$J$2:$K$23,2,FALSE))</f>
        <v/>
      </c>
      <c r="G75" s="116"/>
      <c r="H75" s="121"/>
      <c r="I75" s="118"/>
      <c r="J75" s="118"/>
      <c r="K75" s="119"/>
      <c r="L75" s="120"/>
      <c r="M75" s="111" t="e">
        <f>IF(MATCH(ReferralItems[[#This Row],[Age]],Age,0)&gt;5,"Table5","Table510")</f>
        <v>#N/A</v>
      </c>
    </row>
    <row r="76" spans="2:13" s="13" customFormat="1" ht="19.5" customHeight="1" x14ac:dyDescent="0.3">
      <c r="B76" s="114">
        <f>ROW()-ROW(ReferralItems[[#Headers],[Reference number]])</f>
        <v>63</v>
      </c>
      <c r="C76" s="115"/>
      <c r="D76" s="116"/>
      <c r="E76" s="116"/>
      <c r="F76" s="117" t="str">
        <f>IF(ReferralItems[[#This Row],[Age]]="","",VLOOKUP(ReferralItems[[#This Row],[Age]],Lists!$J$2:$K$23,2,FALSE))</f>
        <v/>
      </c>
      <c r="G76" s="116"/>
      <c r="H76" s="121"/>
      <c r="I76" s="118"/>
      <c r="J76" s="118"/>
      <c r="K76" s="119"/>
      <c r="L76" s="120"/>
      <c r="M76" s="111" t="e">
        <f>IF(MATCH(ReferralItems[[#This Row],[Age]],Age,0)&gt;5,"Table5","Table510")</f>
        <v>#N/A</v>
      </c>
    </row>
    <row r="77" spans="2:13" s="13" customFormat="1" ht="19.5" customHeight="1" x14ac:dyDescent="0.3">
      <c r="B77" s="114">
        <f>ROW()-ROW(ReferralItems[[#Headers],[Reference number]])</f>
        <v>64</v>
      </c>
      <c r="C77" s="115"/>
      <c r="D77" s="116"/>
      <c r="E77" s="116"/>
      <c r="F77" s="117" t="str">
        <f>IF(ReferralItems[[#This Row],[Age]]="","",VLOOKUP(ReferralItems[[#This Row],[Age]],Lists!$J$2:$K$23,2,FALSE))</f>
        <v/>
      </c>
      <c r="G77" s="116"/>
      <c r="H77" s="121"/>
      <c r="I77" s="118"/>
      <c r="J77" s="118"/>
      <c r="K77" s="119"/>
      <c r="L77" s="120"/>
      <c r="M77" s="111" t="e">
        <f>IF(MATCH(ReferralItems[[#This Row],[Age]],Age,0)&gt;5,"Table5","Table510")</f>
        <v>#N/A</v>
      </c>
    </row>
    <row r="78" spans="2:13" s="13" customFormat="1" ht="19.5" customHeight="1" x14ac:dyDescent="0.3">
      <c r="B78" s="114">
        <f>ROW()-ROW(ReferralItems[[#Headers],[Reference number]])</f>
        <v>65</v>
      </c>
      <c r="C78" s="115"/>
      <c r="D78" s="116"/>
      <c r="E78" s="116"/>
      <c r="F78" s="117" t="str">
        <f>IF(ReferralItems[[#This Row],[Age]]="","",VLOOKUP(ReferralItems[[#This Row],[Age]],Lists!$J$2:$K$23,2,FALSE))</f>
        <v/>
      </c>
      <c r="G78" s="116"/>
      <c r="H78" s="121"/>
      <c r="I78" s="118"/>
      <c r="J78" s="118"/>
      <c r="K78" s="119"/>
      <c r="L78" s="120"/>
      <c r="M78" s="111" t="e">
        <f>IF(MATCH(ReferralItems[[#This Row],[Age]],Age,0)&gt;5,"Table5","Table510")</f>
        <v>#N/A</v>
      </c>
    </row>
    <row r="79" spans="2:13" s="13" customFormat="1" ht="19.5" customHeight="1" x14ac:dyDescent="0.3">
      <c r="B79" s="114">
        <f>ROW()-ROW(ReferralItems[[#Headers],[Reference number]])</f>
        <v>66</v>
      </c>
      <c r="C79" s="115"/>
      <c r="D79" s="116"/>
      <c r="E79" s="116"/>
      <c r="F79" s="117" t="str">
        <f>IF(ReferralItems[[#This Row],[Age]]="","",VLOOKUP(ReferralItems[[#This Row],[Age]],Lists!$J$2:$K$23,2,FALSE))</f>
        <v/>
      </c>
      <c r="G79" s="116"/>
      <c r="H79" s="121"/>
      <c r="I79" s="118"/>
      <c r="J79" s="118"/>
      <c r="K79" s="119"/>
      <c r="L79" s="120"/>
      <c r="M79" s="111" t="e">
        <f>IF(MATCH(ReferralItems[[#This Row],[Age]],Age,0)&gt;5,"Table5","Table510")</f>
        <v>#N/A</v>
      </c>
    </row>
    <row r="80" spans="2:13" s="13" customFormat="1" ht="19.5" customHeight="1" x14ac:dyDescent="0.3">
      <c r="B80" s="114">
        <f>ROW()-ROW(ReferralItems[[#Headers],[Reference number]])</f>
        <v>67</v>
      </c>
      <c r="C80" s="115"/>
      <c r="D80" s="116"/>
      <c r="E80" s="116"/>
      <c r="F80" s="117" t="str">
        <f>IF(ReferralItems[[#This Row],[Age]]="","",VLOOKUP(ReferralItems[[#This Row],[Age]],Lists!$J$2:$K$23,2,FALSE))</f>
        <v/>
      </c>
      <c r="G80" s="116"/>
      <c r="H80" s="121"/>
      <c r="I80" s="118"/>
      <c r="J80" s="118"/>
      <c r="K80" s="119"/>
      <c r="L80" s="120"/>
      <c r="M80" s="111" t="e">
        <f>IF(MATCH(ReferralItems[[#This Row],[Age]],Age,0)&gt;5,"Table5","Table510")</f>
        <v>#N/A</v>
      </c>
    </row>
    <row r="81" spans="2:13" s="13" customFormat="1" ht="19.5" customHeight="1" x14ac:dyDescent="0.3">
      <c r="B81" s="114">
        <f>ROW()-ROW(ReferralItems[[#Headers],[Reference number]])</f>
        <v>68</v>
      </c>
      <c r="C81" s="115"/>
      <c r="D81" s="116"/>
      <c r="E81" s="116"/>
      <c r="F81" s="117" t="str">
        <f>IF(ReferralItems[[#This Row],[Age]]="","",VLOOKUP(ReferralItems[[#This Row],[Age]],Lists!$J$2:$K$23,2,FALSE))</f>
        <v/>
      </c>
      <c r="G81" s="116"/>
      <c r="H81" s="121"/>
      <c r="I81" s="118"/>
      <c r="J81" s="118"/>
      <c r="K81" s="119"/>
      <c r="L81" s="120"/>
      <c r="M81" s="111" t="e">
        <f>IF(MATCH(ReferralItems[[#This Row],[Age]],Age,0)&gt;5,"Table5","Table510")</f>
        <v>#N/A</v>
      </c>
    </row>
    <row r="82" spans="2:13" s="13" customFormat="1" ht="19.5" customHeight="1" x14ac:dyDescent="0.3">
      <c r="B82" s="114">
        <f>ROW()-ROW(ReferralItems[[#Headers],[Reference number]])</f>
        <v>69</v>
      </c>
      <c r="C82" s="115"/>
      <c r="D82" s="116"/>
      <c r="E82" s="116"/>
      <c r="F82" s="117" t="str">
        <f>IF(ReferralItems[[#This Row],[Age]]="","",VLOOKUP(ReferralItems[[#This Row],[Age]],Lists!$J$2:$K$23,2,FALSE))</f>
        <v/>
      </c>
      <c r="G82" s="116"/>
      <c r="H82" s="121"/>
      <c r="I82" s="118"/>
      <c r="J82" s="118"/>
      <c r="K82" s="119"/>
      <c r="L82" s="120"/>
      <c r="M82" s="111" t="e">
        <f>IF(MATCH(ReferralItems[[#This Row],[Age]],Age,0)&gt;5,"Table5","Table510")</f>
        <v>#N/A</v>
      </c>
    </row>
    <row r="83" spans="2:13" s="13" customFormat="1" ht="19.5" customHeight="1" x14ac:dyDescent="0.3">
      <c r="B83" s="114">
        <f>ROW()-ROW(ReferralItems[[#Headers],[Reference number]])</f>
        <v>70</v>
      </c>
      <c r="C83" s="115"/>
      <c r="D83" s="116"/>
      <c r="E83" s="116"/>
      <c r="F83" s="117" t="str">
        <f>IF(ReferralItems[[#This Row],[Age]]="","",VLOOKUP(ReferralItems[[#This Row],[Age]],Lists!$J$2:$K$23,2,FALSE))</f>
        <v/>
      </c>
      <c r="G83" s="116"/>
      <c r="H83" s="121"/>
      <c r="I83" s="118"/>
      <c r="J83" s="118"/>
      <c r="K83" s="119"/>
      <c r="L83" s="120"/>
      <c r="M83" s="111" t="e">
        <f>IF(MATCH(ReferralItems[[#This Row],[Age]],Age,0)&gt;5,"Table5","Table510")</f>
        <v>#N/A</v>
      </c>
    </row>
    <row r="84" spans="2:13" s="13" customFormat="1" ht="19.5" customHeight="1" x14ac:dyDescent="0.3">
      <c r="B84" s="114">
        <f>ROW()-ROW(ReferralItems[[#Headers],[Reference number]])</f>
        <v>71</v>
      </c>
      <c r="C84" s="115"/>
      <c r="D84" s="116"/>
      <c r="E84" s="116"/>
      <c r="F84" s="117" t="str">
        <f>IF(ReferralItems[[#This Row],[Age]]="","",VLOOKUP(ReferralItems[[#This Row],[Age]],Lists!$J$2:$K$23,2,FALSE))</f>
        <v/>
      </c>
      <c r="G84" s="116"/>
      <c r="H84" s="121"/>
      <c r="I84" s="118"/>
      <c r="J84" s="118"/>
      <c r="K84" s="119"/>
      <c r="L84" s="120"/>
      <c r="M84" s="111" t="e">
        <f>IF(MATCH(ReferralItems[[#This Row],[Age]],Age,0)&gt;5,"Table5","Table510")</f>
        <v>#N/A</v>
      </c>
    </row>
    <row r="85" spans="2:13" s="13" customFormat="1" ht="19.5" customHeight="1" x14ac:dyDescent="0.3">
      <c r="B85" s="114">
        <f>ROW()-ROW(ReferralItems[[#Headers],[Reference number]])</f>
        <v>72</v>
      </c>
      <c r="C85" s="115"/>
      <c r="D85" s="116"/>
      <c r="E85" s="116"/>
      <c r="F85" s="117" t="str">
        <f>IF(ReferralItems[[#This Row],[Age]]="","",VLOOKUP(ReferralItems[[#This Row],[Age]],Lists!$J$2:$K$23,2,FALSE))</f>
        <v/>
      </c>
      <c r="G85" s="116"/>
      <c r="H85" s="121"/>
      <c r="I85" s="118"/>
      <c r="J85" s="118"/>
      <c r="K85" s="119"/>
      <c r="L85" s="120"/>
      <c r="M85" s="111" t="e">
        <f>IF(MATCH(ReferralItems[[#This Row],[Age]],Age,0)&gt;5,"Table5","Table510")</f>
        <v>#N/A</v>
      </c>
    </row>
    <row r="86" spans="2:13" s="13" customFormat="1" ht="19.5" customHeight="1" x14ac:dyDescent="0.3">
      <c r="B86" s="114">
        <f>ROW()-ROW(ReferralItems[[#Headers],[Reference number]])</f>
        <v>73</v>
      </c>
      <c r="C86" s="115"/>
      <c r="D86" s="116"/>
      <c r="E86" s="116"/>
      <c r="F86" s="117" t="str">
        <f>IF(ReferralItems[[#This Row],[Age]]="","",VLOOKUP(ReferralItems[[#This Row],[Age]],Lists!$J$2:$K$23,2,FALSE))</f>
        <v/>
      </c>
      <c r="G86" s="116"/>
      <c r="H86" s="121"/>
      <c r="I86" s="118"/>
      <c r="J86" s="118"/>
      <c r="K86" s="119"/>
      <c r="L86" s="120"/>
      <c r="M86" s="111" t="e">
        <f>IF(MATCH(ReferralItems[[#This Row],[Age]],Age,0)&gt;5,"Table5","Table510")</f>
        <v>#N/A</v>
      </c>
    </row>
    <row r="87" spans="2:13" s="13" customFormat="1" ht="19.5" customHeight="1" x14ac:dyDescent="0.3">
      <c r="B87" s="114">
        <f>ROW()-ROW(ReferralItems[[#Headers],[Reference number]])</f>
        <v>74</v>
      </c>
      <c r="C87" s="115"/>
      <c r="D87" s="116"/>
      <c r="E87" s="116"/>
      <c r="F87" s="117" t="str">
        <f>IF(ReferralItems[[#This Row],[Age]]="","",VLOOKUP(ReferralItems[[#This Row],[Age]],Lists!$J$2:$K$23,2,FALSE))</f>
        <v/>
      </c>
      <c r="G87" s="116"/>
      <c r="H87" s="121"/>
      <c r="I87" s="118"/>
      <c r="J87" s="118"/>
      <c r="K87" s="119"/>
      <c r="L87" s="120"/>
      <c r="M87" s="111" t="e">
        <f>IF(MATCH(ReferralItems[[#This Row],[Age]],Age,0)&gt;5,"Table5","Table510")</f>
        <v>#N/A</v>
      </c>
    </row>
    <row r="88" spans="2:13" s="13" customFormat="1" ht="19.5" customHeight="1" x14ac:dyDescent="0.3">
      <c r="B88" s="114">
        <f>ROW()-ROW(ReferralItems[[#Headers],[Reference number]])</f>
        <v>75</v>
      </c>
      <c r="C88" s="115"/>
      <c r="D88" s="116"/>
      <c r="E88" s="116"/>
      <c r="F88" s="117" t="str">
        <f>IF(ReferralItems[[#This Row],[Age]]="","",VLOOKUP(ReferralItems[[#This Row],[Age]],Lists!$J$2:$K$23,2,FALSE))</f>
        <v/>
      </c>
      <c r="G88" s="116"/>
      <c r="H88" s="121"/>
      <c r="I88" s="118"/>
      <c r="J88" s="118"/>
      <c r="K88" s="119"/>
      <c r="L88" s="120"/>
      <c r="M88" s="111" t="e">
        <f>IF(MATCH(ReferralItems[[#This Row],[Age]],Age,0)&gt;5,"Table5","Table510")</f>
        <v>#N/A</v>
      </c>
    </row>
    <row r="89" spans="2:13" s="13" customFormat="1" ht="19.5" customHeight="1" x14ac:dyDescent="0.3">
      <c r="B89" s="114">
        <f>ROW()-ROW(ReferralItems[[#Headers],[Reference number]])</f>
        <v>76</v>
      </c>
      <c r="C89" s="115"/>
      <c r="D89" s="116"/>
      <c r="E89" s="116"/>
      <c r="F89" s="117" t="str">
        <f>IF(ReferralItems[[#This Row],[Age]]="","",VLOOKUP(ReferralItems[[#This Row],[Age]],Lists!$J$2:$K$23,2,FALSE))</f>
        <v/>
      </c>
      <c r="G89" s="116"/>
      <c r="H89" s="121"/>
      <c r="I89" s="118"/>
      <c r="J89" s="118"/>
      <c r="K89" s="119"/>
      <c r="L89" s="120"/>
      <c r="M89" s="111" t="e">
        <f>IF(MATCH(ReferralItems[[#This Row],[Age]],Age,0)&gt;5,"Table5","Table510")</f>
        <v>#N/A</v>
      </c>
    </row>
    <row r="90" spans="2:13" s="13" customFormat="1" ht="19.5" customHeight="1" x14ac:dyDescent="0.3">
      <c r="B90" s="114">
        <f>ROW()-ROW(ReferralItems[[#Headers],[Reference number]])</f>
        <v>77</v>
      </c>
      <c r="C90" s="115"/>
      <c r="D90" s="116"/>
      <c r="E90" s="116"/>
      <c r="F90" s="117" t="str">
        <f>IF(ReferralItems[[#This Row],[Age]]="","",VLOOKUP(ReferralItems[[#This Row],[Age]],Lists!$J$2:$K$23,2,FALSE))</f>
        <v/>
      </c>
      <c r="G90" s="116"/>
      <c r="H90" s="121"/>
      <c r="I90" s="118"/>
      <c r="J90" s="118"/>
      <c r="K90" s="119"/>
      <c r="L90" s="120"/>
      <c r="M90" s="111" t="e">
        <f>IF(MATCH(ReferralItems[[#This Row],[Age]],Age,0)&gt;5,"Table5","Table510")</f>
        <v>#N/A</v>
      </c>
    </row>
    <row r="91" spans="2:13" s="13" customFormat="1" ht="19.5" customHeight="1" x14ac:dyDescent="0.3">
      <c r="B91" s="114">
        <f>ROW()-ROW(ReferralItems[[#Headers],[Reference number]])</f>
        <v>78</v>
      </c>
      <c r="C91" s="115"/>
      <c r="D91" s="116"/>
      <c r="E91" s="116"/>
      <c r="F91" s="117" t="str">
        <f>IF(ReferralItems[[#This Row],[Age]]="","",VLOOKUP(ReferralItems[[#This Row],[Age]],Lists!$J$2:$K$23,2,FALSE))</f>
        <v/>
      </c>
      <c r="G91" s="116"/>
      <c r="H91" s="121"/>
      <c r="I91" s="118"/>
      <c r="J91" s="118"/>
      <c r="K91" s="119"/>
      <c r="L91" s="120"/>
      <c r="M91" s="111" t="e">
        <f>IF(MATCH(ReferralItems[[#This Row],[Age]],Age,0)&gt;5,"Table5","Table510")</f>
        <v>#N/A</v>
      </c>
    </row>
    <row r="92" spans="2:13" s="13" customFormat="1" ht="19.5" customHeight="1" x14ac:dyDescent="0.3">
      <c r="B92" s="114">
        <f>ROW()-ROW(ReferralItems[[#Headers],[Reference number]])</f>
        <v>79</v>
      </c>
      <c r="C92" s="115"/>
      <c r="D92" s="116"/>
      <c r="E92" s="116"/>
      <c r="F92" s="117" t="str">
        <f>IF(ReferralItems[[#This Row],[Age]]="","",VLOOKUP(ReferralItems[[#This Row],[Age]],Lists!$J$2:$K$23,2,FALSE))</f>
        <v/>
      </c>
      <c r="G92" s="116"/>
      <c r="H92" s="121"/>
      <c r="I92" s="118"/>
      <c r="J92" s="118"/>
      <c r="K92" s="119"/>
      <c r="L92" s="120"/>
      <c r="M92" s="111" t="e">
        <f>IF(MATCH(ReferralItems[[#This Row],[Age]],Age,0)&gt;5,"Table5","Table510")</f>
        <v>#N/A</v>
      </c>
    </row>
    <row r="93" spans="2:13" s="13" customFormat="1" ht="19.5" customHeight="1" x14ac:dyDescent="0.3">
      <c r="B93" s="114">
        <f>ROW()-ROW(ReferralItems[[#Headers],[Reference number]])</f>
        <v>80</v>
      </c>
      <c r="C93" s="115"/>
      <c r="D93" s="116"/>
      <c r="E93" s="116"/>
      <c r="F93" s="117" t="str">
        <f>IF(ReferralItems[[#This Row],[Age]]="","",VLOOKUP(ReferralItems[[#This Row],[Age]],Lists!$J$2:$K$23,2,FALSE))</f>
        <v/>
      </c>
      <c r="G93" s="116"/>
      <c r="H93" s="121"/>
      <c r="I93" s="118"/>
      <c r="J93" s="118"/>
      <c r="K93" s="119"/>
      <c r="L93" s="120"/>
      <c r="M93" s="111" t="e">
        <f>IF(MATCH(ReferralItems[[#This Row],[Age]],Age,0)&gt;5,"Table5","Table510")</f>
        <v>#N/A</v>
      </c>
    </row>
    <row r="94" spans="2:13" s="13" customFormat="1" ht="19.5" customHeight="1" x14ac:dyDescent="0.3">
      <c r="B94" s="114">
        <f>ROW()-ROW(ReferralItems[[#Headers],[Reference number]])</f>
        <v>81</v>
      </c>
      <c r="C94" s="115"/>
      <c r="D94" s="116"/>
      <c r="E94" s="116"/>
      <c r="F94" s="117" t="str">
        <f>IF(ReferralItems[[#This Row],[Age]]="","",VLOOKUP(ReferralItems[[#This Row],[Age]],Lists!$J$2:$K$23,2,FALSE))</f>
        <v/>
      </c>
      <c r="G94" s="116"/>
      <c r="H94" s="121"/>
      <c r="I94" s="118"/>
      <c r="J94" s="118"/>
      <c r="K94" s="119"/>
      <c r="L94" s="120"/>
      <c r="M94" s="111" t="e">
        <f>IF(MATCH(ReferralItems[[#This Row],[Age]],Age,0)&gt;5,"Table5","Table510")</f>
        <v>#N/A</v>
      </c>
    </row>
    <row r="95" spans="2:13" s="13" customFormat="1" ht="19.5" customHeight="1" x14ac:dyDescent="0.3">
      <c r="B95" s="114">
        <f>ROW()-ROW(ReferralItems[[#Headers],[Reference number]])</f>
        <v>82</v>
      </c>
      <c r="C95" s="115"/>
      <c r="D95" s="116"/>
      <c r="E95" s="116"/>
      <c r="F95" s="117" t="str">
        <f>IF(ReferralItems[[#This Row],[Age]]="","",VLOOKUP(ReferralItems[[#This Row],[Age]],Lists!$J$2:$K$23,2,FALSE))</f>
        <v/>
      </c>
      <c r="G95" s="116"/>
      <c r="H95" s="121"/>
      <c r="I95" s="118"/>
      <c r="J95" s="118"/>
      <c r="K95" s="119"/>
      <c r="L95" s="120"/>
      <c r="M95" s="111" t="e">
        <f>IF(MATCH(ReferralItems[[#This Row],[Age]],Age,0)&gt;5,"Table5","Table510")</f>
        <v>#N/A</v>
      </c>
    </row>
    <row r="96" spans="2:13" s="13" customFormat="1" ht="19.5" customHeight="1" x14ac:dyDescent="0.3">
      <c r="B96" s="114">
        <f>ROW()-ROW(ReferralItems[[#Headers],[Reference number]])</f>
        <v>83</v>
      </c>
      <c r="C96" s="115"/>
      <c r="D96" s="116"/>
      <c r="E96" s="116"/>
      <c r="F96" s="117" t="str">
        <f>IF(ReferralItems[[#This Row],[Age]]="","",VLOOKUP(ReferralItems[[#This Row],[Age]],Lists!$J$2:$K$23,2,FALSE))</f>
        <v/>
      </c>
      <c r="G96" s="116"/>
      <c r="H96" s="121"/>
      <c r="I96" s="118"/>
      <c r="J96" s="118"/>
      <c r="K96" s="119"/>
      <c r="L96" s="120"/>
      <c r="M96" s="111" t="e">
        <f>IF(MATCH(ReferralItems[[#This Row],[Age]],Age,0)&gt;5,"Table5","Table510")</f>
        <v>#N/A</v>
      </c>
    </row>
    <row r="97" spans="2:13" s="13" customFormat="1" ht="19.5" customHeight="1" x14ac:dyDescent="0.3">
      <c r="B97" s="114">
        <f>ROW()-ROW(ReferralItems[[#Headers],[Reference number]])</f>
        <v>84</v>
      </c>
      <c r="C97" s="115"/>
      <c r="D97" s="116"/>
      <c r="E97" s="116"/>
      <c r="F97" s="117" t="str">
        <f>IF(ReferralItems[[#This Row],[Age]]="","",VLOOKUP(ReferralItems[[#This Row],[Age]],Lists!$J$2:$K$23,2,FALSE))</f>
        <v/>
      </c>
      <c r="G97" s="116"/>
      <c r="H97" s="121"/>
      <c r="I97" s="118"/>
      <c r="J97" s="118"/>
      <c r="K97" s="119"/>
      <c r="L97" s="120"/>
      <c r="M97" s="111" t="e">
        <f>IF(MATCH(ReferralItems[[#This Row],[Age]],Age,0)&gt;5,"Table5","Table510")</f>
        <v>#N/A</v>
      </c>
    </row>
    <row r="98" spans="2:13" s="13" customFormat="1" ht="19.5" customHeight="1" x14ac:dyDescent="0.3">
      <c r="B98" s="114">
        <f>ROW()-ROW(ReferralItems[[#Headers],[Reference number]])</f>
        <v>85</v>
      </c>
      <c r="C98" s="115"/>
      <c r="D98" s="116"/>
      <c r="E98" s="116"/>
      <c r="F98" s="117" t="str">
        <f>IF(ReferralItems[[#This Row],[Age]]="","",VLOOKUP(ReferralItems[[#This Row],[Age]],Lists!$J$2:$K$23,2,FALSE))</f>
        <v/>
      </c>
      <c r="G98" s="116"/>
      <c r="H98" s="121"/>
      <c r="I98" s="118"/>
      <c r="J98" s="118"/>
      <c r="K98" s="119"/>
      <c r="L98" s="120"/>
      <c r="M98" s="111" t="e">
        <f>IF(MATCH(ReferralItems[[#This Row],[Age]],Age,0)&gt;5,"Table5","Table510")</f>
        <v>#N/A</v>
      </c>
    </row>
    <row r="99" spans="2:13" s="13" customFormat="1" ht="19.5" customHeight="1" x14ac:dyDescent="0.3">
      <c r="B99" s="114">
        <f>ROW()-ROW(ReferralItems[[#Headers],[Reference number]])</f>
        <v>86</v>
      </c>
      <c r="C99" s="115"/>
      <c r="D99" s="116"/>
      <c r="E99" s="116"/>
      <c r="F99" s="117" t="str">
        <f>IF(ReferralItems[[#This Row],[Age]]="","",VLOOKUP(ReferralItems[[#This Row],[Age]],Lists!$J$2:$K$23,2,FALSE))</f>
        <v/>
      </c>
      <c r="G99" s="116"/>
      <c r="H99" s="121"/>
      <c r="I99" s="118"/>
      <c r="J99" s="118"/>
      <c r="K99" s="119"/>
      <c r="L99" s="120"/>
      <c r="M99" s="111" t="e">
        <f>IF(MATCH(ReferralItems[[#This Row],[Age]],Age,0)&gt;5,"Table5","Table510")</f>
        <v>#N/A</v>
      </c>
    </row>
    <row r="100" spans="2:13" s="13" customFormat="1" ht="19.5" customHeight="1" x14ac:dyDescent="0.3">
      <c r="B100" s="114">
        <f>ROW()-ROW(ReferralItems[[#Headers],[Reference number]])</f>
        <v>87</v>
      </c>
      <c r="C100" s="115"/>
      <c r="D100" s="116"/>
      <c r="E100" s="116"/>
      <c r="F100" s="117" t="str">
        <f>IF(ReferralItems[[#This Row],[Age]]="","",VLOOKUP(ReferralItems[[#This Row],[Age]],Lists!$J$2:$K$23,2,FALSE))</f>
        <v/>
      </c>
      <c r="G100" s="116"/>
      <c r="H100" s="121"/>
      <c r="I100" s="118"/>
      <c r="J100" s="118"/>
      <c r="K100" s="119"/>
      <c r="L100" s="120"/>
      <c r="M100" s="111" t="e">
        <f>IF(MATCH(ReferralItems[[#This Row],[Age]],Age,0)&gt;5,"Table5","Table510")</f>
        <v>#N/A</v>
      </c>
    </row>
    <row r="101" spans="2:13" s="13" customFormat="1" ht="19.5" customHeight="1" x14ac:dyDescent="0.3">
      <c r="B101" s="114">
        <f>ROW()-ROW(ReferralItems[[#Headers],[Reference number]])</f>
        <v>88</v>
      </c>
      <c r="C101" s="115"/>
      <c r="D101" s="116"/>
      <c r="E101" s="116"/>
      <c r="F101" s="117" t="str">
        <f>IF(ReferralItems[[#This Row],[Age]]="","",VLOOKUP(ReferralItems[[#This Row],[Age]],Lists!$J$2:$K$23,2,FALSE))</f>
        <v/>
      </c>
      <c r="G101" s="116"/>
      <c r="H101" s="121"/>
      <c r="I101" s="118"/>
      <c r="J101" s="118"/>
      <c r="K101" s="119"/>
      <c r="L101" s="120"/>
      <c r="M101" s="111" t="e">
        <f>IF(MATCH(ReferralItems[[#This Row],[Age]],Age,0)&gt;5,"Table5","Table510")</f>
        <v>#N/A</v>
      </c>
    </row>
    <row r="102" spans="2:13" s="13" customFormat="1" ht="19.5" customHeight="1" x14ac:dyDescent="0.3">
      <c r="B102" s="114">
        <f>ROW()-ROW(ReferralItems[[#Headers],[Reference number]])</f>
        <v>89</v>
      </c>
      <c r="C102" s="115"/>
      <c r="D102" s="116"/>
      <c r="E102" s="116"/>
      <c r="F102" s="117" t="str">
        <f>IF(ReferralItems[[#This Row],[Age]]="","",VLOOKUP(ReferralItems[[#This Row],[Age]],Lists!$J$2:$K$23,2,FALSE))</f>
        <v/>
      </c>
      <c r="G102" s="116"/>
      <c r="H102" s="121"/>
      <c r="I102" s="118"/>
      <c r="J102" s="118"/>
      <c r="K102" s="119"/>
      <c r="L102" s="120"/>
      <c r="M102" s="111" t="e">
        <f>IF(MATCH(ReferralItems[[#This Row],[Age]],Age,0)&gt;5,"Table5","Table510")</f>
        <v>#N/A</v>
      </c>
    </row>
    <row r="103" spans="2:13" s="13" customFormat="1" ht="19.5" customHeight="1" x14ac:dyDescent="0.3">
      <c r="B103" s="114">
        <f>ROW()-ROW(ReferralItems[[#Headers],[Reference number]])</f>
        <v>90</v>
      </c>
      <c r="C103" s="115"/>
      <c r="D103" s="116"/>
      <c r="E103" s="116"/>
      <c r="F103" s="117" t="str">
        <f>IF(ReferralItems[[#This Row],[Age]]="","",VLOOKUP(ReferralItems[[#This Row],[Age]],Lists!$J$2:$K$23,2,FALSE))</f>
        <v/>
      </c>
      <c r="G103" s="116"/>
      <c r="H103" s="121"/>
      <c r="I103" s="118"/>
      <c r="J103" s="118"/>
      <c r="K103" s="119"/>
      <c r="L103" s="120"/>
      <c r="M103" s="111" t="e">
        <f>IF(MATCH(ReferralItems[[#This Row],[Age]],Age,0)&gt;5,"Table5","Table510")</f>
        <v>#N/A</v>
      </c>
    </row>
    <row r="104" spans="2:13" s="13" customFormat="1" ht="19.5" customHeight="1" x14ac:dyDescent="0.3">
      <c r="B104" s="114">
        <f>ROW()-ROW(ReferralItems[[#Headers],[Reference number]])</f>
        <v>91</v>
      </c>
      <c r="C104" s="115"/>
      <c r="D104" s="116"/>
      <c r="E104" s="116"/>
      <c r="F104" s="117" t="str">
        <f>IF(ReferralItems[[#This Row],[Age]]="","",VLOOKUP(ReferralItems[[#This Row],[Age]],Lists!$J$2:$K$23,2,FALSE))</f>
        <v/>
      </c>
      <c r="G104" s="116"/>
      <c r="H104" s="121"/>
      <c r="I104" s="118"/>
      <c r="J104" s="118"/>
      <c r="K104" s="119"/>
      <c r="L104" s="120"/>
      <c r="M104" s="111" t="e">
        <f>IF(MATCH(ReferralItems[[#This Row],[Age]],Age,0)&gt;5,"Table5","Table510")</f>
        <v>#N/A</v>
      </c>
    </row>
    <row r="105" spans="2:13" s="13" customFormat="1" ht="19.5" customHeight="1" x14ac:dyDescent="0.3">
      <c r="B105" s="114">
        <f>ROW()-ROW(ReferralItems[[#Headers],[Reference number]])</f>
        <v>92</v>
      </c>
      <c r="C105" s="115"/>
      <c r="D105" s="116"/>
      <c r="E105" s="116"/>
      <c r="F105" s="117" t="str">
        <f>IF(ReferralItems[[#This Row],[Age]]="","",VLOOKUP(ReferralItems[[#This Row],[Age]],Lists!$J$2:$K$23,2,FALSE))</f>
        <v/>
      </c>
      <c r="G105" s="116"/>
      <c r="H105" s="121"/>
      <c r="I105" s="118"/>
      <c r="J105" s="118"/>
      <c r="K105" s="119"/>
      <c r="L105" s="120"/>
      <c r="M105" s="111" t="e">
        <f>IF(MATCH(ReferralItems[[#This Row],[Age]],Age,0)&gt;5,"Table5","Table510")</f>
        <v>#N/A</v>
      </c>
    </row>
    <row r="106" spans="2:13" s="13" customFormat="1" ht="19.5" customHeight="1" x14ac:dyDescent="0.3">
      <c r="B106" s="114">
        <f>ROW()-ROW(ReferralItems[[#Headers],[Reference number]])</f>
        <v>93</v>
      </c>
      <c r="C106" s="115"/>
      <c r="D106" s="116"/>
      <c r="E106" s="116"/>
      <c r="F106" s="117" t="str">
        <f>IF(ReferralItems[[#This Row],[Age]]="","",VLOOKUP(ReferralItems[[#This Row],[Age]],Lists!$J$2:$K$23,2,FALSE))</f>
        <v/>
      </c>
      <c r="G106" s="116"/>
      <c r="H106" s="121"/>
      <c r="I106" s="118"/>
      <c r="J106" s="118"/>
      <c r="K106" s="119"/>
      <c r="L106" s="120"/>
      <c r="M106" s="111" t="e">
        <f>IF(MATCH(ReferralItems[[#This Row],[Age]],Age,0)&gt;5,"Table5","Table510")</f>
        <v>#N/A</v>
      </c>
    </row>
    <row r="107" spans="2:13" s="13" customFormat="1" ht="19.5" customHeight="1" x14ac:dyDescent="0.3">
      <c r="B107" s="114">
        <f>ROW()-ROW(ReferralItems[[#Headers],[Reference number]])</f>
        <v>94</v>
      </c>
      <c r="C107" s="115"/>
      <c r="D107" s="116"/>
      <c r="E107" s="116"/>
      <c r="F107" s="117" t="str">
        <f>IF(ReferralItems[[#This Row],[Age]]="","",VLOOKUP(ReferralItems[[#This Row],[Age]],Lists!$J$2:$K$23,2,FALSE))</f>
        <v/>
      </c>
      <c r="G107" s="116"/>
      <c r="H107" s="121"/>
      <c r="I107" s="118"/>
      <c r="J107" s="118"/>
      <c r="K107" s="119"/>
      <c r="L107" s="120"/>
      <c r="M107" s="111" t="e">
        <f>IF(MATCH(ReferralItems[[#This Row],[Age]],Age,0)&gt;5,"Table5","Table510")</f>
        <v>#N/A</v>
      </c>
    </row>
    <row r="108" spans="2:13" s="13" customFormat="1" ht="19.5" customHeight="1" x14ac:dyDescent="0.3">
      <c r="B108" s="114">
        <f>ROW()-ROW(ReferralItems[[#Headers],[Reference number]])</f>
        <v>95</v>
      </c>
      <c r="C108" s="115"/>
      <c r="D108" s="116"/>
      <c r="E108" s="116"/>
      <c r="F108" s="117" t="str">
        <f>IF(ReferralItems[[#This Row],[Age]]="","",VLOOKUP(ReferralItems[[#This Row],[Age]],Lists!$J$2:$K$23,2,FALSE))</f>
        <v/>
      </c>
      <c r="G108" s="116"/>
      <c r="H108" s="121"/>
      <c r="I108" s="118"/>
      <c r="J108" s="118"/>
      <c r="K108" s="119"/>
      <c r="L108" s="120"/>
      <c r="M108" s="111" t="e">
        <f>IF(MATCH(ReferralItems[[#This Row],[Age]],Age,0)&gt;5,"Table5","Table510")</f>
        <v>#N/A</v>
      </c>
    </row>
    <row r="109" spans="2:13" s="13" customFormat="1" ht="19.5" customHeight="1" x14ac:dyDescent="0.3">
      <c r="B109" s="114">
        <f>ROW()-ROW(ReferralItems[[#Headers],[Reference number]])</f>
        <v>96</v>
      </c>
      <c r="C109" s="115"/>
      <c r="D109" s="116"/>
      <c r="E109" s="116"/>
      <c r="F109" s="117" t="str">
        <f>IF(ReferralItems[[#This Row],[Age]]="","",VLOOKUP(ReferralItems[[#This Row],[Age]],Lists!$J$2:$K$23,2,FALSE))</f>
        <v/>
      </c>
      <c r="G109" s="116"/>
      <c r="H109" s="121"/>
      <c r="I109" s="118"/>
      <c r="J109" s="118"/>
      <c r="K109" s="119"/>
      <c r="L109" s="120"/>
      <c r="M109" s="111" t="e">
        <f>IF(MATCH(ReferralItems[[#This Row],[Age]],Age,0)&gt;5,"Table5","Table510")</f>
        <v>#N/A</v>
      </c>
    </row>
    <row r="110" spans="2:13" s="13" customFormat="1" ht="19.5" customHeight="1" x14ac:dyDescent="0.3">
      <c r="B110" s="114">
        <f>ROW()-ROW(ReferralItems[[#Headers],[Reference number]])</f>
        <v>97</v>
      </c>
      <c r="C110" s="115"/>
      <c r="D110" s="116"/>
      <c r="E110" s="116"/>
      <c r="F110" s="117" t="str">
        <f>IF(ReferralItems[[#This Row],[Age]]="","",VLOOKUP(ReferralItems[[#This Row],[Age]],Lists!$J$2:$K$23,2,FALSE))</f>
        <v/>
      </c>
      <c r="G110" s="116"/>
      <c r="H110" s="121"/>
      <c r="I110" s="118"/>
      <c r="J110" s="118"/>
      <c r="K110" s="119"/>
      <c r="L110" s="120"/>
      <c r="M110" s="111" t="e">
        <f>IF(MATCH(ReferralItems[[#This Row],[Age]],Age,0)&gt;5,"Table5","Table510")</f>
        <v>#N/A</v>
      </c>
    </row>
    <row r="111" spans="2:13" s="13" customFormat="1" ht="19.5" customHeight="1" x14ac:dyDescent="0.3">
      <c r="B111" s="114">
        <f>ROW()-ROW(ReferralItems[[#Headers],[Reference number]])</f>
        <v>98</v>
      </c>
      <c r="C111" s="115"/>
      <c r="D111" s="116"/>
      <c r="E111" s="116"/>
      <c r="F111" s="117" t="str">
        <f>IF(ReferralItems[[#This Row],[Age]]="","",VLOOKUP(ReferralItems[[#This Row],[Age]],Lists!$J$2:$K$23,2,FALSE))</f>
        <v/>
      </c>
      <c r="G111" s="116"/>
      <c r="H111" s="121"/>
      <c r="I111" s="118"/>
      <c r="J111" s="118"/>
      <c r="K111" s="119"/>
      <c r="L111" s="120"/>
      <c r="M111" s="111" t="e">
        <f>IF(MATCH(ReferralItems[[#This Row],[Age]],Age,0)&gt;5,"Table5","Table510")</f>
        <v>#N/A</v>
      </c>
    </row>
    <row r="112" spans="2:13" s="13" customFormat="1" ht="19.5" customHeight="1" x14ac:dyDescent="0.3">
      <c r="B112" s="114">
        <f>ROW()-ROW(ReferralItems[[#Headers],[Reference number]])</f>
        <v>99</v>
      </c>
      <c r="C112" s="115"/>
      <c r="D112" s="116"/>
      <c r="E112" s="116"/>
      <c r="F112" s="117" t="str">
        <f>IF(ReferralItems[[#This Row],[Age]]="","",VLOOKUP(ReferralItems[[#This Row],[Age]],Lists!$J$2:$K$23,2,FALSE))</f>
        <v/>
      </c>
      <c r="G112" s="116"/>
      <c r="H112" s="121"/>
      <c r="I112" s="118"/>
      <c r="J112" s="118"/>
      <c r="K112" s="119"/>
      <c r="L112" s="120"/>
      <c r="M112" s="111" t="e">
        <f>IF(MATCH(ReferralItems[[#This Row],[Age]],Age,0)&gt;5,"Table5","Table510")</f>
        <v>#N/A</v>
      </c>
    </row>
    <row r="113" spans="2:13" s="13" customFormat="1" ht="19.5" customHeight="1" x14ac:dyDescent="0.3">
      <c r="B113" s="114">
        <f>ROW()-ROW(ReferralItems[[#Headers],[Reference number]])</f>
        <v>100</v>
      </c>
      <c r="C113" s="115"/>
      <c r="D113" s="116"/>
      <c r="E113" s="116"/>
      <c r="F113" s="117" t="str">
        <f>IF(ReferralItems[[#This Row],[Age]]="","",VLOOKUP(ReferralItems[[#This Row],[Age]],Lists!$J$2:$K$23,2,FALSE))</f>
        <v/>
      </c>
      <c r="G113" s="116"/>
      <c r="H113" s="121"/>
      <c r="I113" s="118"/>
      <c r="J113" s="118"/>
      <c r="K113" s="119"/>
      <c r="L113" s="120"/>
      <c r="M113" s="111" t="e">
        <f>IF(MATCH(ReferralItems[[#This Row],[Age]],Age,0)&gt;5,"Table5","Table510")</f>
        <v>#N/A</v>
      </c>
    </row>
    <row r="114" spans="2:13" ht="19.5" customHeight="1" x14ac:dyDescent="0.2">
      <c r="B114" s="114">
        <f>ROW()-ROW(ReferralItems[[#Headers],[Reference number]])</f>
        <v>101</v>
      </c>
      <c r="C114" s="115"/>
      <c r="D114" s="116"/>
      <c r="E114" s="116"/>
      <c r="F114" s="117" t="str">
        <f>IF(ReferralItems[[#This Row],[Age]]="","",VLOOKUP(ReferralItems[[#This Row],[Age]],Lists!$J$2:$K$23,2,FALSE))</f>
        <v/>
      </c>
      <c r="G114" s="116"/>
      <c r="H114" s="121"/>
      <c r="I114" s="118"/>
      <c r="J114" s="118"/>
      <c r="K114" s="119"/>
      <c r="L114" s="120"/>
      <c r="M114" s="111" t="e">
        <f>IF(MATCH(ReferralItems[[#This Row],[Age]],Age,0)&gt;5,"Table5","Table510")</f>
        <v>#N/A</v>
      </c>
    </row>
    <row r="115" spans="2:13" ht="19.5" customHeight="1" x14ac:dyDescent="0.2">
      <c r="B115" s="114">
        <f>ROW()-ROW(ReferralItems[[#Headers],[Reference number]])</f>
        <v>102</v>
      </c>
      <c r="C115" s="115"/>
      <c r="D115" s="116"/>
      <c r="E115" s="116"/>
      <c r="F115" s="117" t="str">
        <f>IF(ReferralItems[[#This Row],[Age]]="","",VLOOKUP(ReferralItems[[#This Row],[Age]],Lists!$J$2:$K$23,2,FALSE))</f>
        <v/>
      </c>
      <c r="G115" s="116"/>
      <c r="H115" s="121"/>
      <c r="I115" s="118"/>
      <c r="J115" s="118"/>
      <c r="K115" s="119"/>
      <c r="L115" s="120"/>
      <c r="M115" s="111" t="e">
        <f>IF(MATCH(ReferralItems[[#This Row],[Age]],Age,0)&gt;5,"Table5","Table510")</f>
        <v>#N/A</v>
      </c>
    </row>
    <row r="116" spans="2:13" ht="19.5" customHeight="1" x14ac:dyDescent="0.2">
      <c r="B116" s="114">
        <f>ROW()-ROW(ReferralItems[[#Headers],[Reference number]])</f>
        <v>103</v>
      </c>
      <c r="C116" s="115"/>
      <c r="D116" s="116"/>
      <c r="E116" s="116"/>
      <c r="F116" s="117" t="str">
        <f>IF(ReferralItems[[#This Row],[Age]]="","",VLOOKUP(ReferralItems[[#This Row],[Age]],Lists!$J$2:$K$23,2,FALSE))</f>
        <v/>
      </c>
      <c r="G116" s="116"/>
      <c r="H116" s="121"/>
      <c r="I116" s="118"/>
      <c r="J116" s="118"/>
      <c r="K116" s="119"/>
      <c r="L116" s="120"/>
      <c r="M116" s="111" t="e">
        <f>IF(MATCH(ReferralItems[[#This Row],[Age]],Age,0)&gt;5,"Table5","Table510")</f>
        <v>#N/A</v>
      </c>
    </row>
    <row r="117" spans="2:13" ht="19.5" customHeight="1" x14ac:dyDescent="0.2">
      <c r="B117" s="114">
        <f>ROW()-ROW(ReferralItems[[#Headers],[Reference number]])</f>
        <v>104</v>
      </c>
      <c r="C117" s="115"/>
      <c r="D117" s="116"/>
      <c r="E117" s="116"/>
      <c r="F117" s="117" t="str">
        <f>IF(ReferralItems[[#This Row],[Age]]="","",VLOOKUP(ReferralItems[[#This Row],[Age]],Lists!$J$2:$K$23,2,FALSE))</f>
        <v/>
      </c>
      <c r="G117" s="116"/>
      <c r="H117" s="121"/>
      <c r="I117" s="118"/>
      <c r="J117" s="118"/>
      <c r="K117" s="119"/>
      <c r="L117" s="120"/>
      <c r="M117" s="111" t="e">
        <f>IF(MATCH(ReferralItems[[#This Row],[Age]],Age,0)&gt;5,"Table5","Table510")</f>
        <v>#N/A</v>
      </c>
    </row>
    <row r="118" spans="2:13" ht="19.5" customHeight="1" x14ac:dyDescent="0.2">
      <c r="B118" s="114">
        <f>ROW()-ROW(ReferralItems[[#Headers],[Reference number]])</f>
        <v>105</v>
      </c>
      <c r="C118" s="115"/>
      <c r="D118" s="116"/>
      <c r="E118" s="116"/>
      <c r="F118" s="117" t="str">
        <f>IF(ReferralItems[[#This Row],[Age]]="","",VLOOKUP(ReferralItems[[#This Row],[Age]],Lists!$J$2:$K$23,2,FALSE))</f>
        <v/>
      </c>
      <c r="G118" s="116"/>
      <c r="H118" s="121"/>
      <c r="I118" s="118"/>
      <c r="J118" s="118"/>
      <c r="K118" s="119"/>
      <c r="L118" s="120"/>
      <c r="M118" s="111" t="e">
        <f>IF(MATCH(ReferralItems[[#This Row],[Age]],Age,0)&gt;5,"Table5","Table510")</f>
        <v>#N/A</v>
      </c>
    </row>
    <row r="119" spans="2:13" ht="19.5" customHeight="1" x14ac:dyDescent="0.2">
      <c r="B119" s="114">
        <f>ROW()-ROW(ReferralItems[[#Headers],[Reference number]])</f>
        <v>106</v>
      </c>
      <c r="C119" s="115"/>
      <c r="D119" s="116"/>
      <c r="E119" s="116"/>
      <c r="F119" s="117" t="str">
        <f>IF(ReferralItems[[#This Row],[Age]]="","",VLOOKUP(ReferralItems[[#This Row],[Age]],Lists!$J$2:$K$23,2,FALSE))</f>
        <v/>
      </c>
      <c r="G119" s="116"/>
      <c r="H119" s="121"/>
      <c r="I119" s="118"/>
      <c r="J119" s="118"/>
      <c r="K119" s="119"/>
      <c r="L119" s="120"/>
      <c r="M119" s="111" t="e">
        <f>IF(MATCH(ReferralItems[[#This Row],[Age]],Age,0)&gt;5,"Table5","Table510")</f>
        <v>#N/A</v>
      </c>
    </row>
    <row r="120" spans="2:13" ht="19.5" customHeight="1" x14ac:dyDescent="0.2">
      <c r="B120" s="114">
        <f>ROW()-ROW(ReferralItems[[#Headers],[Reference number]])</f>
        <v>107</v>
      </c>
      <c r="C120" s="115"/>
      <c r="D120" s="116"/>
      <c r="E120" s="116"/>
      <c r="F120" s="117" t="str">
        <f>IF(ReferralItems[[#This Row],[Age]]="","",VLOOKUP(ReferralItems[[#This Row],[Age]],Lists!$J$2:$K$23,2,FALSE))</f>
        <v/>
      </c>
      <c r="G120" s="116"/>
      <c r="H120" s="121"/>
      <c r="I120" s="118"/>
      <c r="J120" s="118"/>
      <c r="K120" s="119"/>
      <c r="L120" s="120"/>
      <c r="M120" s="111" t="e">
        <f>IF(MATCH(ReferralItems[[#This Row],[Age]],Age,0)&gt;5,"Table5","Table510")</f>
        <v>#N/A</v>
      </c>
    </row>
    <row r="121" spans="2:13" ht="19.5" customHeight="1" x14ac:dyDescent="0.2">
      <c r="B121" s="114">
        <f>ROW()-ROW(ReferralItems[[#Headers],[Reference number]])</f>
        <v>108</v>
      </c>
      <c r="C121" s="115"/>
      <c r="D121" s="116"/>
      <c r="E121" s="116"/>
      <c r="F121" s="117" t="str">
        <f>IF(ReferralItems[[#This Row],[Age]]="","",VLOOKUP(ReferralItems[[#This Row],[Age]],Lists!$J$2:$K$23,2,FALSE))</f>
        <v/>
      </c>
      <c r="G121" s="116"/>
      <c r="H121" s="121"/>
      <c r="I121" s="118"/>
      <c r="J121" s="118"/>
      <c r="K121" s="119"/>
      <c r="L121" s="120"/>
      <c r="M121" s="111" t="e">
        <f>IF(MATCH(ReferralItems[[#This Row],[Age]],Age,0)&gt;5,"Table5","Table510")</f>
        <v>#N/A</v>
      </c>
    </row>
    <row r="122" spans="2:13" ht="19.5" customHeight="1" x14ac:dyDescent="0.2">
      <c r="B122" s="114">
        <f>ROW()-ROW(ReferralItems[[#Headers],[Reference number]])</f>
        <v>109</v>
      </c>
      <c r="C122" s="115"/>
      <c r="D122" s="116"/>
      <c r="E122" s="116"/>
      <c r="F122" s="117" t="str">
        <f>IF(ReferralItems[[#This Row],[Age]]="","",VLOOKUP(ReferralItems[[#This Row],[Age]],Lists!$J$2:$K$23,2,FALSE))</f>
        <v/>
      </c>
      <c r="G122" s="116"/>
      <c r="H122" s="121"/>
      <c r="I122" s="118"/>
      <c r="J122" s="118"/>
      <c r="K122" s="119"/>
      <c r="L122" s="120"/>
      <c r="M122" s="111" t="e">
        <f>IF(MATCH(ReferralItems[[#This Row],[Age]],Age,0)&gt;5,"Table5","Table510")</f>
        <v>#N/A</v>
      </c>
    </row>
    <row r="123" spans="2:13" ht="19.5" customHeight="1" x14ac:dyDescent="0.2">
      <c r="B123" s="114">
        <f>ROW()-ROW(ReferralItems[[#Headers],[Reference number]])</f>
        <v>110</v>
      </c>
      <c r="C123" s="115"/>
      <c r="D123" s="116"/>
      <c r="E123" s="116"/>
      <c r="F123" s="117" t="str">
        <f>IF(ReferralItems[[#This Row],[Age]]="","",VLOOKUP(ReferralItems[[#This Row],[Age]],Lists!$J$2:$K$23,2,FALSE))</f>
        <v/>
      </c>
      <c r="G123" s="116"/>
      <c r="H123" s="121"/>
      <c r="I123" s="118"/>
      <c r="J123" s="118"/>
      <c r="K123" s="119"/>
      <c r="L123" s="120"/>
      <c r="M123" s="111" t="e">
        <f>IF(MATCH(ReferralItems[[#This Row],[Age]],Age,0)&gt;5,"Table5","Table510")</f>
        <v>#N/A</v>
      </c>
    </row>
    <row r="124" spans="2:13" ht="19.5" customHeight="1" x14ac:dyDescent="0.2">
      <c r="B124" s="114">
        <f>ROW()-ROW(ReferralItems[[#Headers],[Reference number]])</f>
        <v>111</v>
      </c>
      <c r="C124" s="115"/>
      <c r="D124" s="116"/>
      <c r="E124" s="116"/>
      <c r="F124" s="117" t="str">
        <f>IF(ReferralItems[[#This Row],[Age]]="","",VLOOKUP(ReferralItems[[#This Row],[Age]],Lists!$J$2:$K$23,2,FALSE))</f>
        <v/>
      </c>
      <c r="G124" s="116"/>
      <c r="H124" s="121"/>
      <c r="I124" s="118"/>
      <c r="J124" s="118"/>
      <c r="K124" s="119"/>
      <c r="L124" s="120"/>
      <c r="M124" s="111" t="e">
        <f>IF(MATCH(ReferralItems[[#This Row],[Age]],Age,0)&gt;5,"Table5","Table510")</f>
        <v>#N/A</v>
      </c>
    </row>
    <row r="125" spans="2:13" ht="19.5" customHeight="1" x14ac:dyDescent="0.2">
      <c r="B125" s="114">
        <f>ROW()-ROW(ReferralItems[[#Headers],[Reference number]])</f>
        <v>112</v>
      </c>
      <c r="C125" s="115"/>
      <c r="D125" s="116"/>
      <c r="E125" s="116"/>
      <c r="F125" s="117" t="str">
        <f>IF(ReferralItems[[#This Row],[Age]]="","",VLOOKUP(ReferralItems[[#This Row],[Age]],Lists!$J$2:$K$23,2,FALSE))</f>
        <v/>
      </c>
      <c r="G125" s="116"/>
      <c r="H125" s="121"/>
      <c r="I125" s="118"/>
      <c r="J125" s="118"/>
      <c r="K125" s="119"/>
      <c r="L125" s="120"/>
      <c r="M125" s="111" t="e">
        <f>IF(MATCH(ReferralItems[[#This Row],[Age]],Age,0)&gt;5,"Table5","Table510")</f>
        <v>#N/A</v>
      </c>
    </row>
    <row r="126" spans="2:13" ht="19.5" customHeight="1" x14ac:dyDescent="0.2">
      <c r="B126" s="114">
        <f>ROW()-ROW(ReferralItems[[#Headers],[Reference number]])</f>
        <v>113</v>
      </c>
      <c r="C126" s="115"/>
      <c r="D126" s="116"/>
      <c r="E126" s="116"/>
      <c r="F126" s="117" t="str">
        <f>IF(ReferralItems[[#This Row],[Age]]="","",VLOOKUP(ReferralItems[[#This Row],[Age]],Lists!$J$2:$K$23,2,FALSE))</f>
        <v/>
      </c>
      <c r="G126" s="116"/>
      <c r="H126" s="121"/>
      <c r="I126" s="118"/>
      <c r="J126" s="118"/>
      <c r="K126" s="119"/>
      <c r="L126" s="120"/>
      <c r="M126" s="111" t="e">
        <f>IF(MATCH(ReferralItems[[#This Row],[Age]],Age,0)&gt;5,"Table5","Table510")</f>
        <v>#N/A</v>
      </c>
    </row>
    <row r="127" spans="2:13" ht="19.5" customHeight="1" x14ac:dyDescent="0.2">
      <c r="B127" s="114">
        <f>ROW()-ROW(ReferralItems[[#Headers],[Reference number]])</f>
        <v>114</v>
      </c>
      <c r="C127" s="115"/>
      <c r="D127" s="116"/>
      <c r="E127" s="116"/>
      <c r="F127" s="117" t="str">
        <f>IF(ReferralItems[[#This Row],[Age]]="","",VLOOKUP(ReferralItems[[#This Row],[Age]],Lists!$J$2:$K$23,2,FALSE))</f>
        <v/>
      </c>
      <c r="G127" s="116"/>
      <c r="H127" s="121"/>
      <c r="I127" s="118"/>
      <c r="J127" s="118"/>
      <c r="K127" s="119"/>
      <c r="L127" s="120"/>
      <c r="M127" s="111" t="e">
        <f>IF(MATCH(ReferralItems[[#This Row],[Age]],Age,0)&gt;5,"Table5","Table510")</f>
        <v>#N/A</v>
      </c>
    </row>
    <row r="128" spans="2:13" ht="19.5" customHeight="1" x14ac:dyDescent="0.2">
      <c r="B128" s="114">
        <f>ROW()-ROW(ReferralItems[[#Headers],[Reference number]])</f>
        <v>115</v>
      </c>
      <c r="C128" s="115"/>
      <c r="D128" s="116"/>
      <c r="E128" s="116"/>
      <c r="F128" s="117" t="str">
        <f>IF(ReferralItems[[#This Row],[Age]]="","",VLOOKUP(ReferralItems[[#This Row],[Age]],Lists!$J$2:$K$23,2,FALSE))</f>
        <v/>
      </c>
      <c r="G128" s="116"/>
      <c r="H128" s="121"/>
      <c r="I128" s="118"/>
      <c r="J128" s="118"/>
      <c r="K128" s="119"/>
      <c r="L128" s="120"/>
      <c r="M128" s="111" t="e">
        <f>IF(MATCH(ReferralItems[[#This Row],[Age]],Age,0)&gt;5,"Table5","Table510")</f>
        <v>#N/A</v>
      </c>
    </row>
    <row r="129" spans="2:13" ht="19.5" customHeight="1" x14ac:dyDescent="0.2">
      <c r="B129" s="114">
        <f>ROW()-ROW(ReferralItems[[#Headers],[Reference number]])</f>
        <v>116</v>
      </c>
      <c r="C129" s="115"/>
      <c r="D129" s="116"/>
      <c r="E129" s="116"/>
      <c r="F129" s="117" t="str">
        <f>IF(ReferralItems[[#This Row],[Age]]="","",VLOOKUP(ReferralItems[[#This Row],[Age]],Lists!$J$2:$K$23,2,FALSE))</f>
        <v/>
      </c>
      <c r="G129" s="116"/>
      <c r="H129" s="121"/>
      <c r="I129" s="118"/>
      <c r="J129" s="118"/>
      <c r="K129" s="119"/>
      <c r="L129" s="120"/>
      <c r="M129" s="111" t="e">
        <f>IF(MATCH(ReferralItems[[#This Row],[Age]],Age,0)&gt;5,"Table5","Table510")</f>
        <v>#N/A</v>
      </c>
    </row>
    <row r="130" spans="2:13" ht="19.5" customHeight="1" x14ac:dyDescent="0.2">
      <c r="B130" s="114">
        <f>ROW()-ROW(ReferralItems[[#Headers],[Reference number]])</f>
        <v>117</v>
      </c>
      <c r="C130" s="115"/>
      <c r="D130" s="116"/>
      <c r="E130" s="116"/>
      <c r="F130" s="117" t="str">
        <f>IF(ReferralItems[[#This Row],[Age]]="","",VLOOKUP(ReferralItems[[#This Row],[Age]],Lists!$J$2:$K$23,2,FALSE))</f>
        <v/>
      </c>
      <c r="G130" s="116"/>
      <c r="H130" s="121"/>
      <c r="I130" s="118"/>
      <c r="J130" s="118"/>
      <c r="K130" s="119"/>
      <c r="L130" s="120"/>
      <c r="M130" s="111" t="e">
        <f>IF(MATCH(ReferralItems[[#This Row],[Age]],Age,0)&gt;5,"Table5","Table510")</f>
        <v>#N/A</v>
      </c>
    </row>
    <row r="131" spans="2:13" ht="19.5" customHeight="1" x14ac:dyDescent="0.2">
      <c r="B131" s="114">
        <f>ROW()-ROW(ReferralItems[[#Headers],[Reference number]])</f>
        <v>118</v>
      </c>
      <c r="C131" s="115"/>
      <c r="D131" s="116"/>
      <c r="E131" s="116"/>
      <c r="F131" s="117" t="str">
        <f>IF(ReferralItems[[#This Row],[Age]]="","",VLOOKUP(ReferralItems[[#This Row],[Age]],Lists!$J$2:$K$23,2,FALSE))</f>
        <v/>
      </c>
      <c r="G131" s="116"/>
      <c r="H131" s="121"/>
      <c r="I131" s="118"/>
      <c r="J131" s="118"/>
      <c r="K131" s="119"/>
      <c r="L131" s="120"/>
      <c r="M131" s="111" t="e">
        <f>IF(MATCH(ReferralItems[[#This Row],[Age]],Age,0)&gt;5,"Table5","Table510")</f>
        <v>#N/A</v>
      </c>
    </row>
    <row r="132" spans="2:13" ht="19.5" customHeight="1" x14ac:dyDescent="0.2">
      <c r="B132" s="114">
        <f>ROW()-ROW(ReferralItems[[#Headers],[Reference number]])</f>
        <v>119</v>
      </c>
      <c r="C132" s="115"/>
      <c r="D132" s="116"/>
      <c r="E132" s="116"/>
      <c r="F132" s="117" t="str">
        <f>IF(ReferralItems[[#This Row],[Age]]="","",VLOOKUP(ReferralItems[[#This Row],[Age]],Lists!$J$2:$K$23,2,FALSE))</f>
        <v/>
      </c>
      <c r="G132" s="116"/>
      <c r="H132" s="121"/>
      <c r="I132" s="118"/>
      <c r="J132" s="118"/>
      <c r="K132" s="119"/>
      <c r="L132" s="120"/>
      <c r="M132" s="111" t="e">
        <f>IF(MATCH(ReferralItems[[#This Row],[Age]],Age,0)&gt;5,"Table5","Table510")</f>
        <v>#N/A</v>
      </c>
    </row>
    <row r="133" spans="2:13" ht="19.5" customHeight="1" x14ac:dyDescent="0.2">
      <c r="B133" s="114">
        <f>ROW()-ROW(ReferralItems[[#Headers],[Reference number]])</f>
        <v>120</v>
      </c>
      <c r="C133" s="115"/>
      <c r="D133" s="116"/>
      <c r="E133" s="116"/>
      <c r="F133" s="117" t="str">
        <f>IF(ReferralItems[[#This Row],[Age]]="","",VLOOKUP(ReferralItems[[#This Row],[Age]],Lists!$J$2:$K$23,2,FALSE))</f>
        <v/>
      </c>
      <c r="G133" s="116"/>
      <c r="H133" s="121"/>
      <c r="I133" s="118"/>
      <c r="J133" s="118"/>
      <c r="K133" s="119"/>
      <c r="L133" s="120"/>
      <c r="M133" s="111" t="e">
        <f>IF(MATCH(ReferralItems[[#This Row],[Age]],Age,0)&gt;5,"Table5","Table510")</f>
        <v>#N/A</v>
      </c>
    </row>
    <row r="134" spans="2:13" ht="19.5" customHeight="1" x14ac:dyDescent="0.2">
      <c r="B134" s="114">
        <f>ROW()-ROW(ReferralItems[[#Headers],[Reference number]])</f>
        <v>121</v>
      </c>
      <c r="C134" s="115"/>
      <c r="D134" s="116"/>
      <c r="E134" s="116"/>
      <c r="F134" s="117" t="str">
        <f>IF(ReferralItems[[#This Row],[Age]]="","",VLOOKUP(ReferralItems[[#This Row],[Age]],Lists!$J$2:$K$23,2,FALSE))</f>
        <v/>
      </c>
      <c r="G134" s="116"/>
      <c r="H134" s="121"/>
      <c r="I134" s="118"/>
      <c r="J134" s="118"/>
      <c r="K134" s="119"/>
      <c r="L134" s="120"/>
      <c r="M134" s="111" t="e">
        <f>IF(MATCH(ReferralItems[[#This Row],[Age]],Age,0)&gt;5,"Table5","Table510")</f>
        <v>#N/A</v>
      </c>
    </row>
    <row r="135" spans="2:13" ht="19.5" customHeight="1" x14ac:dyDescent="0.2">
      <c r="B135" s="114">
        <f>ROW()-ROW(ReferralItems[[#Headers],[Reference number]])</f>
        <v>122</v>
      </c>
      <c r="C135" s="115"/>
      <c r="D135" s="116"/>
      <c r="E135" s="116"/>
      <c r="F135" s="117" t="str">
        <f>IF(ReferralItems[[#This Row],[Age]]="","",VLOOKUP(ReferralItems[[#This Row],[Age]],Lists!$J$2:$K$23,2,FALSE))</f>
        <v/>
      </c>
      <c r="G135" s="116"/>
      <c r="H135" s="121"/>
      <c r="I135" s="118"/>
      <c r="J135" s="118"/>
      <c r="K135" s="119"/>
      <c r="L135" s="120"/>
      <c r="M135" s="111" t="e">
        <f>IF(MATCH(ReferralItems[[#This Row],[Age]],Age,0)&gt;5,"Table5","Table510")</f>
        <v>#N/A</v>
      </c>
    </row>
    <row r="136" spans="2:13" ht="19.5" customHeight="1" x14ac:dyDescent="0.2">
      <c r="B136" s="114">
        <f>ROW()-ROW(ReferralItems[[#Headers],[Reference number]])</f>
        <v>123</v>
      </c>
      <c r="C136" s="115"/>
      <c r="D136" s="116"/>
      <c r="E136" s="116"/>
      <c r="F136" s="117" t="str">
        <f>IF(ReferralItems[[#This Row],[Age]]="","",VLOOKUP(ReferralItems[[#This Row],[Age]],Lists!$J$2:$K$23,2,FALSE))</f>
        <v/>
      </c>
      <c r="G136" s="116"/>
      <c r="H136" s="121"/>
      <c r="I136" s="118"/>
      <c r="J136" s="118"/>
      <c r="K136" s="119"/>
      <c r="L136" s="120"/>
      <c r="M136" s="111" t="e">
        <f>IF(MATCH(ReferralItems[[#This Row],[Age]],Age,0)&gt;5,"Table5","Table510")</f>
        <v>#N/A</v>
      </c>
    </row>
    <row r="137" spans="2:13" ht="19.5" customHeight="1" x14ac:dyDescent="0.2">
      <c r="B137" s="114">
        <f>ROW()-ROW(ReferralItems[[#Headers],[Reference number]])</f>
        <v>124</v>
      </c>
      <c r="C137" s="115"/>
      <c r="D137" s="116"/>
      <c r="E137" s="116"/>
      <c r="F137" s="117" t="str">
        <f>IF(ReferralItems[[#This Row],[Age]]="","",VLOOKUP(ReferralItems[[#This Row],[Age]],Lists!$J$2:$K$23,2,FALSE))</f>
        <v/>
      </c>
      <c r="G137" s="116"/>
      <c r="H137" s="121"/>
      <c r="I137" s="118"/>
      <c r="J137" s="118"/>
      <c r="K137" s="119"/>
      <c r="L137" s="120"/>
      <c r="M137" s="111" t="e">
        <f>IF(MATCH(ReferralItems[[#This Row],[Age]],Age,0)&gt;5,"Table5","Table510")</f>
        <v>#N/A</v>
      </c>
    </row>
    <row r="138" spans="2:13" ht="19.5" customHeight="1" x14ac:dyDescent="0.2">
      <c r="B138" s="114">
        <f>ROW()-ROW(ReferralItems[[#Headers],[Reference number]])</f>
        <v>125</v>
      </c>
      <c r="C138" s="115"/>
      <c r="D138" s="116"/>
      <c r="E138" s="116"/>
      <c r="F138" s="117" t="str">
        <f>IF(ReferralItems[[#This Row],[Age]]="","",VLOOKUP(ReferralItems[[#This Row],[Age]],Lists!$J$2:$K$23,2,FALSE))</f>
        <v/>
      </c>
      <c r="G138" s="116"/>
      <c r="H138" s="121"/>
      <c r="I138" s="118"/>
      <c r="J138" s="118"/>
      <c r="K138" s="119"/>
      <c r="L138" s="120"/>
      <c r="M138" s="111" t="e">
        <f>IF(MATCH(ReferralItems[[#This Row],[Age]],Age,0)&gt;5,"Table5","Table510")</f>
        <v>#N/A</v>
      </c>
    </row>
    <row r="139" spans="2:13" ht="19.5" customHeight="1" x14ac:dyDescent="0.2">
      <c r="B139" s="114">
        <f>ROW()-ROW(ReferralItems[[#Headers],[Reference number]])</f>
        <v>126</v>
      </c>
      <c r="C139" s="115"/>
      <c r="D139" s="116"/>
      <c r="E139" s="116"/>
      <c r="F139" s="117" t="str">
        <f>IF(ReferralItems[[#This Row],[Age]]="","",VLOOKUP(ReferralItems[[#This Row],[Age]],Lists!$J$2:$K$23,2,FALSE))</f>
        <v/>
      </c>
      <c r="G139" s="116"/>
      <c r="H139" s="121"/>
      <c r="I139" s="118"/>
      <c r="J139" s="118"/>
      <c r="K139" s="119"/>
      <c r="L139" s="120"/>
      <c r="M139" s="111" t="e">
        <f>IF(MATCH(ReferralItems[[#This Row],[Age]],Age,0)&gt;5,"Table5","Table510")</f>
        <v>#N/A</v>
      </c>
    </row>
    <row r="140" spans="2:13" ht="19.5" customHeight="1" x14ac:dyDescent="0.2">
      <c r="B140" s="114">
        <f>ROW()-ROW(ReferralItems[[#Headers],[Reference number]])</f>
        <v>127</v>
      </c>
      <c r="C140" s="115"/>
      <c r="D140" s="116"/>
      <c r="E140" s="116"/>
      <c r="F140" s="117" t="str">
        <f>IF(ReferralItems[[#This Row],[Age]]="","",VLOOKUP(ReferralItems[[#This Row],[Age]],Lists!$J$2:$K$23,2,FALSE))</f>
        <v/>
      </c>
      <c r="G140" s="116"/>
      <c r="H140" s="121"/>
      <c r="I140" s="118"/>
      <c r="J140" s="118"/>
      <c r="K140" s="119"/>
      <c r="L140" s="120"/>
      <c r="M140" s="111" t="e">
        <f>IF(MATCH(ReferralItems[[#This Row],[Age]],Age,0)&gt;5,"Table5","Table510")</f>
        <v>#N/A</v>
      </c>
    </row>
    <row r="141" spans="2:13" ht="19.5" customHeight="1" x14ac:dyDescent="0.2">
      <c r="B141" s="114">
        <f>ROW()-ROW(ReferralItems[[#Headers],[Reference number]])</f>
        <v>128</v>
      </c>
      <c r="C141" s="115"/>
      <c r="D141" s="116"/>
      <c r="E141" s="116"/>
      <c r="F141" s="117" t="str">
        <f>IF(ReferralItems[[#This Row],[Age]]="","",VLOOKUP(ReferralItems[[#This Row],[Age]],Lists!$J$2:$K$23,2,FALSE))</f>
        <v/>
      </c>
      <c r="G141" s="116"/>
      <c r="H141" s="121"/>
      <c r="I141" s="118"/>
      <c r="J141" s="118"/>
      <c r="K141" s="119"/>
      <c r="L141" s="120"/>
      <c r="M141" s="111" t="e">
        <f>IF(MATCH(ReferralItems[[#This Row],[Age]],Age,0)&gt;5,"Table5","Table510")</f>
        <v>#N/A</v>
      </c>
    </row>
    <row r="142" spans="2:13" ht="19.5" customHeight="1" x14ac:dyDescent="0.2">
      <c r="B142" s="114">
        <f>ROW()-ROW(ReferralItems[[#Headers],[Reference number]])</f>
        <v>129</v>
      </c>
      <c r="C142" s="115"/>
      <c r="D142" s="116"/>
      <c r="E142" s="116"/>
      <c r="F142" s="117" t="str">
        <f>IF(ReferralItems[[#This Row],[Age]]="","",VLOOKUP(ReferralItems[[#This Row],[Age]],Lists!$J$2:$K$23,2,FALSE))</f>
        <v/>
      </c>
      <c r="G142" s="116"/>
      <c r="H142" s="121"/>
      <c r="I142" s="118"/>
      <c r="J142" s="118"/>
      <c r="K142" s="119"/>
      <c r="L142" s="120"/>
      <c r="M142" s="111" t="e">
        <f>IF(MATCH(ReferralItems[[#This Row],[Age]],Age,0)&gt;5,"Table5","Table510")</f>
        <v>#N/A</v>
      </c>
    </row>
    <row r="143" spans="2:13" ht="19.5" customHeight="1" x14ac:dyDescent="0.2">
      <c r="B143" s="114">
        <f>ROW()-ROW(ReferralItems[[#Headers],[Reference number]])</f>
        <v>130</v>
      </c>
      <c r="C143" s="115"/>
      <c r="D143" s="116"/>
      <c r="E143" s="116"/>
      <c r="F143" s="117" t="str">
        <f>IF(ReferralItems[[#This Row],[Age]]="","",VLOOKUP(ReferralItems[[#This Row],[Age]],Lists!$J$2:$K$23,2,FALSE))</f>
        <v/>
      </c>
      <c r="G143" s="116"/>
      <c r="H143" s="121"/>
      <c r="I143" s="118"/>
      <c r="J143" s="118"/>
      <c r="K143" s="119"/>
      <c r="L143" s="120"/>
      <c r="M143" s="111" t="e">
        <f>IF(MATCH(ReferralItems[[#This Row],[Age]],Age,0)&gt;5,"Table5","Table510")</f>
        <v>#N/A</v>
      </c>
    </row>
    <row r="144" spans="2:13" ht="19.5" customHeight="1" x14ac:dyDescent="0.2">
      <c r="B144" s="114">
        <f>ROW()-ROW(ReferralItems[[#Headers],[Reference number]])</f>
        <v>131</v>
      </c>
      <c r="C144" s="115"/>
      <c r="D144" s="116"/>
      <c r="E144" s="116"/>
      <c r="F144" s="117" t="str">
        <f>IF(ReferralItems[[#This Row],[Age]]="","",VLOOKUP(ReferralItems[[#This Row],[Age]],Lists!$J$2:$K$23,2,FALSE))</f>
        <v/>
      </c>
      <c r="G144" s="116"/>
      <c r="H144" s="121"/>
      <c r="I144" s="118"/>
      <c r="J144" s="118"/>
      <c r="K144" s="119"/>
      <c r="L144" s="120"/>
      <c r="M144" s="111" t="e">
        <f>IF(MATCH(ReferralItems[[#This Row],[Age]],Age,0)&gt;5,"Table5","Table510")</f>
        <v>#N/A</v>
      </c>
    </row>
    <row r="145" spans="2:13" ht="19.5" customHeight="1" x14ac:dyDescent="0.2">
      <c r="B145" s="114">
        <f>ROW()-ROW(ReferralItems[[#Headers],[Reference number]])</f>
        <v>132</v>
      </c>
      <c r="C145" s="115"/>
      <c r="D145" s="116"/>
      <c r="E145" s="116"/>
      <c r="F145" s="117" t="str">
        <f>IF(ReferralItems[[#This Row],[Age]]="","",VLOOKUP(ReferralItems[[#This Row],[Age]],Lists!$J$2:$K$23,2,FALSE))</f>
        <v/>
      </c>
      <c r="G145" s="116"/>
      <c r="H145" s="121"/>
      <c r="I145" s="118"/>
      <c r="J145" s="118"/>
      <c r="K145" s="119"/>
      <c r="L145" s="120"/>
      <c r="M145" s="111" t="e">
        <f>IF(MATCH(ReferralItems[[#This Row],[Age]],Age,0)&gt;5,"Table5","Table510")</f>
        <v>#N/A</v>
      </c>
    </row>
    <row r="146" spans="2:13" ht="19.5" customHeight="1" x14ac:dyDescent="0.2">
      <c r="B146" s="114">
        <f>ROW()-ROW(ReferralItems[[#Headers],[Reference number]])</f>
        <v>133</v>
      </c>
      <c r="C146" s="115"/>
      <c r="D146" s="116"/>
      <c r="E146" s="116"/>
      <c r="F146" s="117" t="str">
        <f>IF(ReferralItems[[#This Row],[Age]]="","",VLOOKUP(ReferralItems[[#This Row],[Age]],Lists!$J$2:$K$23,2,FALSE))</f>
        <v/>
      </c>
      <c r="G146" s="116"/>
      <c r="H146" s="121"/>
      <c r="I146" s="118"/>
      <c r="J146" s="118"/>
      <c r="K146" s="119"/>
      <c r="L146" s="120"/>
      <c r="M146" s="111" t="e">
        <f>IF(MATCH(ReferralItems[[#This Row],[Age]],Age,0)&gt;5,"Table5","Table510")</f>
        <v>#N/A</v>
      </c>
    </row>
    <row r="147" spans="2:13" ht="19.5" customHeight="1" x14ac:dyDescent="0.2">
      <c r="B147" s="114">
        <f>ROW()-ROW(ReferralItems[[#Headers],[Reference number]])</f>
        <v>134</v>
      </c>
      <c r="C147" s="115"/>
      <c r="D147" s="116"/>
      <c r="E147" s="116"/>
      <c r="F147" s="117" t="str">
        <f>IF(ReferralItems[[#This Row],[Age]]="","",VLOOKUP(ReferralItems[[#This Row],[Age]],Lists!$J$2:$K$23,2,FALSE))</f>
        <v/>
      </c>
      <c r="G147" s="116"/>
      <c r="H147" s="121"/>
      <c r="I147" s="118"/>
      <c r="J147" s="118"/>
      <c r="K147" s="119"/>
      <c r="L147" s="120"/>
      <c r="M147" s="111" t="e">
        <f>IF(MATCH(ReferralItems[[#This Row],[Age]],Age,0)&gt;5,"Table5","Table510")</f>
        <v>#N/A</v>
      </c>
    </row>
    <row r="148" spans="2:13" ht="19.5" customHeight="1" x14ac:dyDescent="0.2">
      <c r="B148" s="114">
        <f>ROW()-ROW(ReferralItems[[#Headers],[Reference number]])</f>
        <v>135</v>
      </c>
      <c r="C148" s="115"/>
      <c r="D148" s="116"/>
      <c r="E148" s="116"/>
      <c r="F148" s="117" t="str">
        <f>IF(ReferralItems[[#This Row],[Age]]="","",VLOOKUP(ReferralItems[[#This Row],[Age]],Lists!$J$2:$K$23,2,FALSE))</f>
        <v/>
      </c>
      <c r="G148" s="116"/>
      <c r="H148" s="121"/>
      <c r="I148" s="118"/>
      <c r="J148" s="118"/>
      <c r="K148" s="119"/>
      <c r="L148" s="120"/>
      <c r="M148" s="111" t="e">
        <f>IF(MATCH(ReferralItems[[#This Row],[Age]],Age,0)&gt;5,"Table5","Table510")</f>
        <v>#N/A</v>
      </c>
    </row>
    <row r="149" spans="2:13" ht="19.5" customHeight="1" x14ac:dyDescent="0.2">
      <c r="B149" s="114">
        <f>ROW()-ROW(ReferralItems[[#Headers],[Reference number]])</f>
        <v>136</v>
      </c>
      <c r="C149" s="115"/>
      <c r="D149" s="116"/>
      <c r="E149" s="116"/>
      <c r="F149" s="117" t="str">
        <f>IF(ReferralItems[[#This Row],[Age]]="","",VLOOKUP(ReferralItems[[#This Row],[Age]],Lists!$J$2:$K$23,2,FALSE))</f>
        <v/>
      </c>
      <c r="G149" s="116"/>
      <c r="H149" s="121"/>
      <c r="I149" s="118"/>
      <c r="J149" s="118"/>
      <c r="K149" s="119"/>
      <c r="L149" s="120"/>
      <c r="M149" s="111" t="e">
        <f>IF(MATCH(ReferralItems[[#This Row],[Age]],Age,0)&gt;5,"Table5","Table510")</f>
        <v>#N/A</v>
      </c>
    </row>
    <row r="150" spans="2:13" ht="19.5" customHeight="1" x14ac:dyDescent="0.2">
      <c r="B150" s="114">
        <f>ROW()-ROW(ReferralItems[[#Headers],[Reference number]])</f>
        <v>137</v>
      </c>
      <c r="C150" s="115"/>
      <c r="D150" s="116"/>
      <c r="E150" s="116"/>
      <c r="F150" s="117" t="str">
        <f>IF(ReferralItems[[#This Row],[Age]]="","",VLOOKUP(ReferralItems[[#This Row],[Age]],Lists!$J$2:$K$23,2,FALSE))</f>
        <v/>
      </c>
      <c r="G150" s="116"/>
      <c r="H150" s="121"/>
      <c r="I150" s="118"/>
      <c r="J150" s="118"/>
      <c r="K150" s="119"/>
      <c r="L150" s="120"/>
      <c r="M150" s="111" t="e">
        <f>IF(MATCH(ReferralItems[[#This Row],[Age]],Age,0)&gt;5,"Table5","Table510")</f>
        <v>#N/A</v>
      </c>
    </row>
    <row r="151" spans="2:13" ht="19.5" customHeight="1" x14ac:dyDescent="0.2">
      <c r="B151" s="114">
        <f>ROW()-ROW(ReferralItems[[#Headers],[Reference number]])</f>
        <v>138</v>
      </c>
      <c r="C151" s="115"/>
      <c r="D151" s="116"/>
      <c r="E151" s="116"/>
      <c r="F151" s="117" t="str">
        <f>IF(ReferralItems[[#This Row],[Age]]="","",VLOOKUP(ReferralItems[[#This Row],[Age]],Lists!$J$2:$K$23,2,FALSE))</f>
        <v/>
      </c>
      <c r="G151" s="116"/>
      <c r="H151" s="121"/>
      <c r="I151" s="118"/>
      <c r="J151" s="118"/>
      <c r="K151" s="119"/>
      <c r="L151" s="120"/>
      <c r="M151" s="111" t="e">
        <f>IF(MATCH(ReferralItems[[#This Row],[Age]],Age,0)&gt;5,"Table5","Table510")</f>
        <v>#N/A</v>
      </c>
    </row>
    <row r="152" spans="2:13" ht="19.5" customHeight="1" x14ac:dyDescent="0.2">
      <c r="B152" s="114">
        <f>ROW()-ROW(ReferralItems[[#Headers],[Reference number]])</f>
        <v>139</v>
      </c>
      <c r="C152" s="115"/>
      <c r="D152" s="116"/>
      <c r="E152" s="116"/>
      <c r="F152" s="117" t="str">
        <f>IF(ReferralItems[[#This Row],[Age]]="","",VLOOKUP(ReferralItems[[#This Row],[Age]],Lists!$J$2:$K$23,2,FALSE))</f>
        <v/>
      </c>
      <c r="G152" s="116"/>
      <c r="H152" s="121"/>
      <c r="I152" s="118"/>
      <c r="J152" s="118"/>
      <c r="K152" s="119"/>
      <c r="L152" s="120"/>
      <c r="M152" s="111" t="e">
        <f>IF(MATCH(ReferralItems[[#This Row],[Age]],Age,0)&gt;5,"Table5","Table510")</f>
        <v>#N/A</v>
      </c>
    </row>
    <row r="153" spans="2:13" ht="19.5" customHeight="1" x14ac:dyDescent="0.2">
      <c r="B153" s="114">
        <f>ROW()-ROW(ReferralItems[[#Headers],[Reference number]])</f>
        <v>140</v>
      </c>
      <c r="C153" s="115"/>
      <c r="D153" s="116"/>
      <c r="E153" s="116"/>
      <c r="F153" s="117" t="str">
        <f>IF(ReferralItems[[#This Row],[Age]]="","",VLOOKUP(ReferralItems[[#This Row],[Age]],Lists!$J$2:$K$23,2,FALSE))</f>
        <v/>
      </c>
      <c r="G153" s="116"/>
      <c r="H153" s="121"/>
      <c r="I153" s="118"/>
      <c r="J153" s="118"/>
      <c r="K153" s="119"/>
      <c r="L153" s="120"/>
      <c r="M153" s="111" t="e">
        <f>IF(MATCH(ReferralItems[[#This Row],[Age]],Age,0)&gt;5,"Table5","Table510")</f>
        <v>#N/A</v>
      </c>
    </row>
    <row r="154" spans="2:13" ht="19.5" customHeight="1" x14ac:dyDescent="0.2">
      <c r="B154" s="114">
        <f>ROW()-ROW(ReferralItems[[#Headers],[Reference number]])</f>
        <v>141</v>
      </c>
      <c r="C154" s="115"/>
      <c r="D154" s="116"/>
      <c r="E154" s="116"/>
      <c r="F154" s="117" t="str">
        <f>IF(ReferralItems[[#This Row],[Age]]="","",VLOOKUP(ReferralItems[[#This Row],[Age]],Lists!$J$2:$K$23,2,FALSE))</f>
        <v/>
      </c>
      <c r="G154" s="116"/>
      <c r="H154" s="121"/>
      <c r="I154" s="118"/>
      <c r="J154" s="118"/>
      <c r="K154" s="119"/>
      <c r="L154" s="120"/>
      <c r="M154" s="111" t="e">
        <f>IF(MATCH(ReferralItems[[#This Row],[Age]],Age,0)&gt;5,"Table5","Table510")</f>
        <v>#N/A</v>
      </c>
    </row>
    <row r="155" spans="2:13" ht="19.5" customHeight="1" x14ac:dyDescent="0.2">
      <c r="B155" s="114">
        <f>ROW()-ROW(ReferralItems[[#Headers],[Reference number]])</f>
        <v>142</v>
      </c>
      <c r="C155" s="115"/>
      <c r="D155" s="116"/>
      <c r="E155" s="116"/>
      <c r="F155" s="117" t="str">
        <f>IF(ReferralItems[[#This Row],[Age]]="","",VLOOKUP(ReferralItems[[#This Row],[Age]],Lists!$J$2:$K$23,2,FALSE))</f>
        <v/>
      </c>
      <c r="G155" s="116"/>
      <c r="H155" s="121"/>
      <c r="I155" s="118"/>
      <c r="J155" s="118"/>
      <c r="K155" s="119"/>
      <c r="L155" s="120"/>
      <c r="M155" s="111" t="e">
        <f>IF(MATCH(ReferralItems[[#This Row],[Age]],Age,0)&gt;5,"Table5","Table510")</f>
        <v>#N/A</v>
      </c>
    </row>
    <row r="156" spans="2:13" ht="19.5" customHeight="1" x14ac:dyDescent="0.2">
      <c r="B156" s="114">
        <f>ROW()-ROW(ReferralItems[[#Headers],[Reference number]])</f>
        <v>143</v>
      </c>
      <c r="C156" s="115"/>
      <c r="D156" s="116"/>
      <c r="E156" s="116"/>
      <c r="F156" s="117" t="str">
        <f>IF(ReferralItems[[#This Row],[Age]]="","",VLOOKUP(ReferralItems[[#This Row],[Age]],Lists!$J$2:$K$23,2,FALSE))</f>
        <v/>
      </c>
      <c r="G156" s="116"/>
      <c r="H156" s="121"/>
      <c r="I156" s="118"/>
      <c r="J156" s="118"/>
      <c r="K156" s="119"/>
      <c r="L156" s="120"/>
      <c r="M156" s="111" t="e">
        <f>IF(MATCH(ReferralItems[[#This Row],[Age]],Age,0)&gt;5,"Table5","Table510")</f>
        <v>#N/A</v>
      </c>
    </row>
    <row r="157" spans="2:13" ht="19.5" customHeight="1" x14ac:dyDescent="0.2">
      <c r="B157" s="114">
        <f>ROW()-ROW(ReferralItems[[#Headers],[Reference number]])</f>
        <v>144</v>
      </c>
      <c r="C157" s="115"/>
      <c r="D157" s="116"/>
      <c r="E157" s="116"/>
      <c r="F157" s="117" t="str">
        <f>IF(ReferralItems[[#This Row],[Age]]="","",VLOOKUP(ReferralItems[[#This Row],[Age]],Lists!$J$2:$K$23,2,FALSE))</f>
        <v/>
      </c>
      <c r="G157" s="116"/>
      <c r="H157" s="121"/>
      <c r="I157" s="118"/>
      <c r="J157" s="118"/>
      <c r="K157" s="119"/>
      <c r="L157" s="120"/>
      <c r="M157" s="111" t="e">
        <f>IF(MATCH(ReferralItems[[#This Row],[Age]],Age,0)&gt;5,"Table5","Table510")</f>
        <v>#N/A</v>
      </c>
    </row>
    <row r="158" spans="2:13" ht="19.5" customHeight="1" x14ac:dyDescent="0.2">
      <c r="B158" s="114">
        <f>ROW()-ROW(ReferralItems[[#Headers],[Reference number]])</f>
        <v>145</v>
      </c>
      <c r="C158" s="115"/>
      <c r="D158" s="116"/>
      <c r="E158" s="116"/>
      <c r="F158" s="117" t="str">
        <f>IF(ReferralItems[[#This Row],[Age]]="","",VLOOKUP(ReferralItems[[#This Row],[Age]],Lists!$J$2:$K$23,2,FALSE))</f>
        <v/>
      </c>
      <c r="G158" s="116"/>
      <c r="H158" s="121"/>
      <c r="I158" s="118"/>
      <c r="J158" s="118"/>
      <c r="K158" s="119"/>
      <c r="L158" s="120"/>
      <c r="M158" s="111" t="e">
        <f>IF(MATCH(ReferralItems[[#This Row],[Age]],Age,0)&gt;5,"Table5","Table510")</f>
        <v>#N/A</v>
      </c>
    </row>
    <row r="159" spans="2:13" ht="19.5" customHeight="1" x14ac:dyDescent="0.2">
      <c r="B159" s="114">
        <f>ROW()-ROW(ReferralItems[[#Headers],[Reference number]])</f>
        <v>146</v>
      </c>
      <c r="C159" s="115"/>
      <c r="D159" s="116"/>
      <c r="E159" s="116"/>
      <c r="F159" s="117" t="str">
        <f>IF(ReferralItems[[#This Row],[Age]]="","",VLOOKUP(ReferralItems[[#This Row],[Age]],Lists!$J$2:$K$23,2,FALSE))</f>
        <v/>
      </c>
      <c r="G159" s="116"/>
      <c r="H159" s="121"/>
      <c r="I159" s="118"/>
      <c r="J159" s="118"/>
      <c r="K159" s="119"/>
      <c r="L159" s="120"/>
      <c r="M159" s="111" t="e">
        <f>IF(MATCH(ReferralItems[[#This Row],[Age]],Age,0)&gt;5,"Table5","Table510")</f>
        <v>#N/A</v>
      </c>
    </row>
    <row r="160" spans="2:13" ht="19.5" customHeight="1" x14ac:dyDescent="0.2">
      <c r="B160" s="114">
        <f>ROW()-ROW(ReferralItems[[#Headers],[Reference number]])</f>
        <v>147</v>
      </c>
      <c r="C160" s="115"/>
      <c r="D160" s="116"/>
      <c r="E160" s="116"/>
      <c r="F160" s="117" t="str">
        <f>IF(ReferralItems[[#This Row],[Age]]="","",VLOOKUP(ReferralItems[[#This Row],[Age]],Lists!$J$2:$K$23,2,FALSE))</f>
        <v/>
      </c>
      <c r="G160" s="116"/>
      <c r="H160" s="121"/>
      <c r="I160" s="118"/>
      <c r="J160" s="118"/>
      <c r="K160" s="119"/>
      <c r="L160" s="120"/>
      <c r="M160" s="111" t="e">
        <f>IF(MATCH(ReferralItems[[#This Row],[Age]],Age,0)&gt;5,"Table5","Table510")</f>
        <v>#N/A</v>
      </c>
    </row>
    <row r="161" spans="2:13" ht="19.5" customHeight="1" x14ac:dyDescent="0.2">
      <c r="B161" s="114">
        <f>ROW()-ROW(ReferralItems[[#Headers],[Reference number]])</f>
        <v>148</v>
      </c>
      <c r="C161" s="115"/>
      <c r="D161" s="116"/>
      <c r="E161" s="116"/>
      <c r="F161" s="117" t="str">
        <f>IF(ReferralItems[[#This Row],[Age]]="","",VLOOKUP(ReferralItems[[#This Row],[Age]],Lists!$J$2:$K$23,2,FALSE))</f>
        <v/>
      </c>
      <c r="G161" s="116"/>
      <c r="H161" s="121"/>
      <c r="I161" s="118"/>
      <c r="J161" s="118"/>
      <c r="K161" s="119"/>
      <c r="L161" s="120"/>
      <c r="M161" s="111" t="e">
        <f>IF(MATCH(ReferralItems[[#This Row],[Age]],Age,0)&gt;5,"Table5","Table510")</f>
        <v>#N/A</v>
      </c>
    </row>
    <row r="162" spans="2:13" ht="19.5" customHeight="1" x14ac:dyDescent="0.2">
      <c r="B162" s="114">
        <f>ROW()-ROW(ReferralItems[[#Headers],[Reference number]])</f>
        <v>149</v>
      </c>
      <c r="C162" s="115"/>
      <c r="D162" s="116"/>
      <c r="E162" s="116"/>
      <c r="F162" s="117" t="str">
        <f>IF(ReferralItems[[#This Row],[Age]]="","",VLOOKUP(ReferralItems[[#This Row],[Age]],Lists!$J$2:$K$23,2,FALSE))</f>
        <v/>
      </c>
      <c r="G162" s="116"/>
      <c r="H162" s="121"/>
      <c r="I162" s="118"/>
      <c r="J162" s="118"/>
      <c r="K162" s="119"/>
      <c r="L162" s="120"/>
      <c r="M162" s="111" t="e">
        <f>IF(MATCH(ReferralItems[[#This Row],[Age]],Age,0)&gt;5,"Table5","Table510")</f>
        <v>#N/A</v>
      </c>
    </row>
    <row r="163" spans="2:13" ht="19.5" customHeight="1" x14ac:dyDescent="0.2">
      <c r="B163" s="114">
        <f>ROW()-ROW(ReferralItems[[#Headers],[Reference number]])</f>
        <v>150</v>
      </c>
      <c r="C163" s="115"/>
      <c r="D163" s="116"/>
      <c r="E163" s="116"/>
      <c r="F163" s="117" t="str">
        <f>IF(ReferralItems[[#This Row],[Age]]="","",VLOOKUP(ReferralItems[[#This Row],[Age]],Lists!$J$2:$K$23,2,FALSE))</f>
        <v/>
      </c>
      <c r="G163" s="116"/>
      <c r="H163" s="121"/>
      <c r="I163" s="118"/>
      <c r="J163" s="118"/>
      <c r="K163" s="119"/>
      <c r="L163" s="120"/>
      <c r="M163" s="111" t="e">
        <f>IF(MATCH(ReferralItems[[#This Row],[Age]],Age,0)&gt;5,"Table5","Table510")</f>
        <v>#N/A</v>
      </c>
    </row>
    <row r="164" spans="2:13" ht="19.2" customHeight="1" x14ac:dyDescent="0.2">
      <c r="B164" s="114">
        <f>ROW()-ROW(ReferralItems[[#Headers],[Reference number]])</f>
        <v>151</v>
      </c>
      <c r="C164" s="115"/>
      <c r="D164" s="116"/>
      <c r="E164" s="116"/>
      <c r="F164" s="117" t="str">
        <f>IF(ReferralItems[[#This Row],[Age]]="","",VLOOKUP(ReferralItems[[#This Row],[Age]],Lists!$J$2:$K$23,2,FALSE))</f>
        <v/>
      </c>
      <c r="G164" s="116"/>
      <c r="H164" s="121"/>
      <c r="I164" s="118"/>
      <c r="J164" s="118"/>
      <c r="K164" s="119"/>
      <c r="L164" s="120"/>
      <c r="M164" s="111" t="e">
        <f>IF(MATCH(ReferralItems[[#This Row],[Age]],Age,0)&gt;5,"Table5","Table510")</f>
        <v>#N/A</v>
      </c>
    </row>
    <row r="165" spans="2:13" ht="19.2" customHeight="1" x14ac:dyDescent="0.2">
      <c r="B165" s="114">
        <f>ROW()-ROW(ReferralItems[[#Headers],[Reference number]])</f>
        <v>152</v>
      </c>
      <c r="C165" s="115"/>
      <c r="D165" s="116"/>
      <c r="E165" s="116"/>
      <c r="F165" s="117" t="str">
        <f>IF(ReferralItems[[#This Row],[Age]]="","",VLOOKUP(ReferralItems[[#This Row],[Age]],Lists!$J$2:$K$23,2,FALSE))</f>
        <v/>
      </c>
      <c r="G165" s="116"/>
      <c r="H165" s="121"/>
      <c r="I165" s="118"/>
      <c r="J165" s="118"/>
      <c r="K165" s="119"/>
      <c r="L165" s="120"/>
      <c r="M165" s="111" t="e">
        <f>IF(MATCH(ReferralItems[[#This Row],[Age]],Age,0)&gt;5,"Table5","Table510")</f>
        <v>#N/A</v>
      </c>
    </row>
    <row r="166" spans="2:13" ht="19.2" customHeight="1" x14ac:dyDescent="0.2">
      <c r="B166" s="114">
        <f>ROW()-ROW(ReferralItems[[#Headers],[Reference number]])</f>
        <v>153</v>
      </c>
      <c r="C166" s="115"/>
      <c r="D166" s="116"/>
      <c r="E166" s="116"/>
      <c r="F166" s="117" t="str">
        <f>IF(ReferralItems[[#This Row],[Age]]="","",VLOOKUP(ReferralItems[[#This Row],[Age]],Lists!$J$2:$K$23,2,FALSE))</f>
        <v/>
      </c>
      <c r="G166" s="116"/>
      <c r="H166" s="121"/>
      <c r="I166" s="118"/>
      <c r="J166" s="118"/>
      <c r="K166" s="119"/>
      <c r="L166" s="120"/>
      <c r="M166" s="111" t="e">
        <f>IF(MATCH(ReferralItems[[#This Row],[Age]],Age,0)&gt;5,"Table5","Table510")</f>
        <v>#N/A</v>
      </c>
    </row>
    <row r="167" spans="2:13" ht="19.2" customHeight="1" x14ac:dyDescent="0.2">
      <c r="B167" s="114">
        <f>ROW()-ROW(ReferralItems[[#Headers],[Reference number]])</f>
        <v>154</v>
      </c>
      <c r="C167" s="115"/>
      <c r="D167" s="116"/>
      <c r="E167" s="116"/>
      <c r="F167" s="117" t="str">
        <f>IF(ReferralItems[[#This Row],[Age]]="","",VLOOKUP(ReferralItems[[#This Row],[Age]],Lists!$J$2:$K$23,2,FALSE))</f>
        <v/>
      </c>
      <c r="G167" s="116"/>
      <c r="H167" s="121"/>
      <c r="I167" s="118"/>
      <c r="J167" s="118"/>
      <c r="K167" s="119"/>
      <c r="L167" s="120"/>
      <c r="M167" s="111" t="e">
        <f>IF(MATCH(ReferralItems[[#This Row],[Age]],Age,0)&gt;5,"Table5","Table510")</f>
        <v>#N/A</v>
      </c>
    </row>
    <row r="168" spans="2:13" ht="19.2" customHeight="1" x14ac:dyDescent="0.2">
      <c r="B168" s="114">
        <f>ROW()-ROW(ReferralItems[[#Headers],[Reference number]])</f>
        <v>155</v>
      </c>
      <c r="C168" s="115"/>
      <c r="D168" s="116"/>
      <c r="E168" s="116"/>
      <c r="F168" s="117" t="str">
        <f>IF(ReferralItems[[#This Row],[Age]]="","",VLOOKUP(ReferralItems[[#This Row],[Age]],Lists!$J$2:$K$23,2,FALSE))</f>
        <v/>
      </c>
      <c r="G168" s="116"/>
      <c r="H168" s="121"/>
      <c r="I168" s="118"/>
      <c r="J168" s="118"/>
      <c r="K168" s="119"/>
      <c r="L168" s="120"/>
      <c r="M168" s="111" t="e">
        <f>IF(MATCH(ReferralItems[[#This Row],[Age]],Age,0)&gt;5,"Table5","Table510")</f>
        <v>#N/A</v>
      </c>
    </row>
    <row r="169" spans="2:13" ht="19.2" customHeight="1" x14ac:dyDescent="0.2">
      <c r="B169" s="114">
        <f>ROW()-ROW(ReferralItems[[#Headers],[Reference number]])</f>
        <v>156</v>
      </c>
      <c r="C169" s="115"/>
      <c r="D169" s="116"/>
      <c r="E169" s="116"/>
      <c r="F169" s="117" t="str">
        <f>IF(ReferralItems[[#This Row],[Age]]="","",VLOOKUP(ReferralItems[[#This Row],[Age]],Lists!$J$2:$K$23,2,FALSE))</f>
        <v/>
      </c>
      <c r="G169" s="116"/>
      <c r="H169" s="121"/>
      <c r="I169" s="118"/>
      <c r="J169" s="118"/>
      <c r="K169" s="119"/>
      <c r="L169" s="120"/>
      <c r="M169" s="111" t="e">
        <f>IF(MATCH(ReferralItems[[#This Row],[Age]],Age,0)&gt;5,"Table5","Table510")</f>
        <v>#N/A</v>
      </c>
    </row>
    <row r="170" spans="2:13" ht="19.2" customHeight="1" x14ac:dyDescent="0.2">
      <c r="B170" s="114">
        <f>ROW()-ROW(ReferralItems[[#Headers],[Reference number]])</f>
        <v>157</v>
      </c>
      <c r="C170" s="115"/>
      <c r="D170" s="116"/>
      <c r="E170" s="116"/>
      <c r="F170" s="117" t="str">
        <f>IF(ReferralItems[[#This Row],[Age]]="","",VLOOKUP(ReferralItems[[#This Row],[Age]],Lists!$J$2:$K$23,2,FALSE))</f>
        <v/>
      </c>
      <c r="G170" s="116"/>
      <c r="H170" s="121"/>
      <c r="I170" s="118"/>
      <c r="J170" s="118"/>
      <c r="K170" s="119"/>
      <c r="L170" s="120"/>
      <c r="M170" s="111" t="e">
        <f>IF(MATCH(ReferralItems[[#This Row],[Age]],Age,0)&gt;5,"Table5","Table510")</f>
        <v>#N/A</v>
      </c>
    </row>
    <row r="171" spans="2:13" ht="19.2" customHeight="1" x14ac:dyDescent="0.2">
      <c r="B171" s="114">
        <f>ROW()-ROW(ReferralItems[[#Headers],[Reference number]])</f>
        <v>158</v>
      </c>
      <c r="C171" s="115"/>
      <c r="D171" s="116"/>
      <c r="E171" s="116"/>
      <c r="F171" s="117" t="str">
        <f>IF(ReferralItems[[#This Row],[Age]]="","",VLOOKUP(ReferralItems[[#This Row],[Age]],Lists!$J$2:$K$23,2,FALSE))</f>
        <v/>
      </c>
      <c r="G171" s="116"/>
      <c r="H171" s="121"/>
      <c r="I171" s="118"/>
      <c r="J171" s="118"/>
      <c r="K171" s="119"/>
      <c r="L171" s="120"/>
      <c r="M171" s="111" t="e">
        <f>IF(MATCH(ReferralItems[[#This Row],[Age]],Age,0)&gt;5,"Table5","Table510")</f>
        <v>#N/A</v>
      </c>
    </row>
    <row r="172" spans="2:13" ht="19.2" customHeight="1" x14ac:dyDescent="0.2">
      <c r="B172" s="114">
        <f>ROW()-ROW(ReferralItems[[#Headers],[Reference number]])</f>
        <v>159</v>
      </c>
      <c r="C172" s="115"/>
      <c r="D172" s="116"/>
      <c r="E172" s="116"/>
      <c r="F172" s="117" t="str">
        <f>IF(ReferralItems[[#This Row],[Age]]="","",VLOOKUP(ReferralItems[[#This Row],[Age]],Lists!$J$2:$K$23,2,FALSE))</f>
        <v/>
      </c>
      <c r="G172" s="116"/>
      <c r="H172" s="121"/>
      <c r="I172" s="118"/>
      <c r="J172" s="118"/>
      <c r="K172" s="119"/>
      <c r="L172" s="120"/>
      <c r="M172" s="111" t="e">
        <f>IF(MATCH(ReferralItems[[#This Row],[Age]],Age,0)&gt;5,"Table5","Table510")</f>
        <v>#N/A</v>
      </c>
    </row>
    <row r="173" spans="2:13" ht="19.2" customHeight="1" x14ac:dyDescent="0.2">
      <c r="B173" s="114">
        <f>ROW()-ROW(ReferralItems[[#Headers],[Reference number]])</f>
        <v>160</v>
      </c>
      <c r="C173" s="115"/>
      <c r="D173" s="116"/>
      <c r="E173" s="116"/>
      <c r="F173" s="117" t="str">
        <f>IF(ReferralItems[[#This Row],[Age]]="","",VLOOKUP(ReferralItems[[#This Row],[Age]],Lists!$J$2:$K$23,2,FALSE))</f>
        <v/>
      </c>
      <c r="G173" s="116"/>
      <c r="H173" s="121"/>
      <c r="I173" s="118"/>
      <c r="J173" s="118"/>
      <c r="K173" s="119"/>
      <c r="L173" s="120"/>
      <c r="M173" s="111" t="e">
        <f>IF(MATCH(ReferralItems[[#This Row],[Age]],Age,0)&gt;5,"Table5","Table510")</f>
        <v>#N/A</v>
      </c>
    </row>
    <row r="174" spans="2:13" ht="19.2" customHeight="1" x14ac:dyDescent="0.2">
      <c r="B174" s="114">
        <f>ROW()-ROW(ReferralItems[[#Headers],[Reference number]])</f>
        <v>161</v>
      </c>
      <c r="C174" s="115"/>
      <c r="D174" s="116"/>
      <c r="E174" s="116"/>
      <c r="F174" s="117" t="str">
        <f>IF(ReferralItems[[#This Row],[Age]]="","",VLOOKUP(ReferralItems[[#This Row],[Age]],Lists!$J$2:$K$23,2,FALSE))</f>
        <v/>
      </c>
      <c r="G174" s="116"/>
      <c r="H174" s="121"/>
      <c r="I174" s="118"/>
      <c r="J174" s="118"/>
      <c r="K174" s="119"/>
      <c r="L174" s="120"/>
      <c r="M174" s="111" t="e">
        <f>IF(MATCH(ReferralItems[[#This Row],[Age]],Age,0)&gt;5,"Table5","Table510")</f>
        <v>#N/A</v>
      </c>
    </row>
    <row r="175" spans="2:13" ht="19.2" customHeight="1" x14ac:dyDescent="0.2">
      <c r="B175" s="114">
        <f>ROW()-ROW(ReferralItems[[#Headers],[Reference number]])</f>
        <v>162</v>
      </c>
      <c r="C175" s="115"/>
      <c r="D175" s="116"/>
      <c r="E175" s="116"/>
      <c r="F175" s="117" t="str">
        <f>IF(ReferralItems[[#This Row],[Age]]="","",VLOOKUP(ReferralItems[[#This Row],[Age]],Lists!$J$2:$K$23,2,FALSE))</f>
        <v/>
      </c>
      <c r="G175" s="116"/>
      <c r="H175" s="121"/>
      <c r="I175" s="118"/>
      <c r="J175" s="118"/>
      <c r="K175" s="119"/>
      <c r="L175" s="120"/>
      <c r="M175" s="111" t="e">
        <f>IF(MATCH(ReferralItems[[#This Row],[Age]],Age,0)&gt;5,"Table5","Table510")</f>
        <v>#N/A</v>
      </c>
    </row>
    <row r="176" spans="2:13" ht="19.2" customHeight="1" x14ac:dyDescent="0.2">
      <c r="B176" s="114">
        <f>ROW()-ROW(ReferralItems[[#Headers],[Reference number]])</f>
        <v>163</v>
      </c>
      <c r="C176" s="115"/>
      <c r="D176" s="116"/>
      <c r="E176" s="116"/>
      <c r="F176" s="117" t="str">
        <f>IF(ReferralItems[[#This Row],[Age]]="","",VLOOKUP(ReferralItems[[#This Row],[Age]],Lists!$J$2:$K$23,2,FALSE))</f>
        <v/>
      </c>
      <c r="G176" s="116"/>
      <c r="H176" s="121"/>
      <c r="I176" s="118"/>
      <c r="J176" s="118"/>
      <c r="K176" s="119"/>
      <c r="L176" s="120"/>
      <c r="M176" s="111" t="e">
        <f>IF(MATCH(ReferralItems[[#This Row],[Age]],Age,0)&gt;5,"Table5","Table510")</f>
        <v>#N/A</v>
      </c>
    </row>
    <row r="177" spans="2:13" ht="19.2" customHeight="1" x14ac:dyDescent="0.2">
      <c r="B177" s="114">
        <f>ROW()-ROW(ReferralItems[[#Headers],[Reference number]])</f>
        <v>164</v>
      </c>
      <c r="C177" s="115"/>
      <c r="D177" s="116"/>
      <c r="E177" s="116"/>
      <c r="F177" s="117" t="str">
        <f>IF(ReferralItems[[#This Row],[Age]]="","",VLOOKUP(ReferralItems[[#This Row],[Age]],Lists!$J$2:$K$23,2,FALSE))</f>
        <v/>
      </c>
      <c r="G177" s="116"/>
      <c r="H177" s="121"/>
      <c r="I177" s="118"/>
      <c r="J177" s="118"/>
      <c r="K177" s="119"/>
      <c r="L177" s="120"/>
      <c r="M177" s="111" t="e">
        <f>IF(MATCH(ReferralItems[[#This Row],[Age]],Age,0)&gt;5,"Table5","Table510")</f>
        <v>#N/A</v>
      </c>
    </row>
    <row r="178" spans="2:13" ht="19.2" customHeight="1" x14ac:dyDescent="0.2">
      <c r="B178" s="114">
        <f>ROW()-ROW(ReferralItems[[#Headers],[Reference number]])</f>
        <v>165</v>
      </c>
      <c r="C178" s="115"/>
      <c r="D178" s="116"/>
      <c r="E178" s="116"/>
      <c r="F178" s="117" t="str">
        <f>IF(ReferralItems[[#This Row],[Age]]="","",VLOOKUP(ReferralItems[[#This Row],[Age]],Lists!$J$2:$K$23,2,FALSE))</f>
        <v/>
      </c>
      <c r="G178" s="116"/>
      <c r="H178" s="121"/>
      <c r="I178" s="118"/>
      <c r="J178" s="118"/>
      <c r="K178" s="119"/>
      <c r="L178" s="120"/>
      <c r="M178" s="111" t="e">
        <f>IF(MATCH(ReferralItems[[#This Row],[Age]],Age,0)&gt;5,"Table5","Table510")</f>
        <v>#N/A</v>
      </c>
    </row>
    <row r="179" spans="2:13" ht="19.2" customHeight="1" x14ac:dyDescent="0.2">
      <c r="B179" s="114">
        <f>ROW()-ROW(ReferralItems[[#Headers],[Reference number]])</f>
        <v>166</v>
      </c>
      <c r="C179" s="115"/>
      <c r="D179" s="116"/>
      <c r="E179" s="116"/>
      <c r="F179" s="117" t="str">
        <f>IF(ReferralItems[[#This Row],[Age]]="","",VLOOKUP(ReferralItems[[#This Row],[Age]],Lists!$J$2:$K$23,2,FALSE))</f>
        <v/>
      </c>
      <c r="G179" s="116"/>
      <c r="H179" s="121"/>
      <c r="I179" s="118"/>
      <c r="J179" s="118"/>
      <c r="K179" s="119"/>
      <c r="L179" s="120"/>
      <c r="M179" s="111" t="e">
        <f>IF(MATCH(ReferralItems[[#This Row],[Age]],Age,0)&gt;5,"Table5","Table510")</f>
        <v>#N/A</v>
      </c>
    </row>
    <row r="180" spans="2:13" ht="19.2" customHeight="1" x14ac:dyDescent="0.2">
      <c r="B180" s="114">
        <f>ROW()-ROW(ReferralItems[[#Headers],[Reference number]])</f>
        <v>167</v>
      </c>
      <c r="C180" s="115"/>
      <c r="D180" s="116"/>
      <c r="E180" s="116"/>
      <c r="F180" s="117" t="str">
        <f>IF(ReferralItems[[#This Row],[Age]]="","",VLOOKUP(ReferralItems[[#This Row],[Age]],Lists!$J$2:$K$23,2,FALSE))</f>
        <v/>
      </c>
      <c r="G180" s="116"/>
      <c r="H180" s="121"/>
      <c r="I180" s="118"/>
      <c r="J180" s="118"/>
      <c r="K180" s="119"/>
      <c r="L180" s="120"/>
      <c r="M180" s="111" t="e">
        <f>IF(MATCH(ReferralItems[[#This Row],[Age]],Age,0)&gt;5,"Table5","Table510")</f>
        <v>#N/A</v>
      </c>
    </row>
    <row r="181" spans="2:13" ht="19.2" customHeight="1" x14ac:dyDescent="0.2">
      <c r="B181" s="114">
        <f>ROW()-ROW(ReferralItems[[#Headers],[Reference number]])</f>
        <v>168</v>
      </c>
      <c r="C181" s="115"/>
      <c r="D181" s="116"/>
      <c r="E181" s="116"/>
      <c r="F181" s="117" t="str">
        <f>IF(ReferralItems[[#This Row],[Age]]="","",VLOOKUP(ReferralItems[[#This Row],[Age]],Lists!$J$2:$K$23,2,FALSE))</f>
        <v/>
      </c>
      <c r="G181" s="116"/>
      <c r="H181" s="121"/>
      <c r="I181" s="118"/>
      <c r="J181" s="118"/>
      <c r="K181" s="119"/>
      <c r="L181" s="120"/>
      <c r="M181" s="111" t="e">
        <f>IF(MATCH(ReferralItems[[#This Row],[Age]],Age,0)&gt;5,"Table5","Table510")</f>
        <v>#N/A</v>
      </c>
    </row>
    <row r="182" spans="2:13" ht="19.2" customHeight="1" x14ac:dyDescent="0.2">
      <c r="B182" s="114">
        <f>ROW()-ROW(ReferralItems[[#Headers],[Reference number]])</f>
        <v>169</v>
      </c>
      <c r="C182" s="115"/>
      <c r="D182" s="116"/>
      <c r="E182" s="116"/>
      <c r="F182" s="117" t="str">
        <f>IF(ReferralItems[[#This Row],[Age]]="","",VLOOKUP(ReferralItems[[#This Row],[Age]],Lists!$J$2:$K$23,2,FALSE))</f>
        <v/>
      </c>
      <c r="G182" s="116"/>
      <c r="H182" s="121"/>
      <c r="I182" s="118"/>
      <c r="J182" s="118"/>
      <c r="K182" s="119"/>
      <c r="L182" s="120"/>
      <c r="M182" s="111" t="e">
        <f>IF(MATCH(ReferralItems[[#This Row],[Age]],Age,0)&gt;5,"Table5","Table510")</f>
        <v>#N/A</v>
      </c>
    </row>
    <row r="183" spans="2:13" ht="19.2" customHeight="1" x14ac:dyDescent="0.2">
      <c r="B183" s="114">
        <f>ROW()-ROW(ReferralItems[[#Headers],[Reference number]])</f>
        <v>170</v>
      </c>
      <c r="C183" s="115"/>
      <c r="D183" s="116"/>
      <c r="E183" s="116"/>
      <c r="F183" s="117" t="str">
        <f>IF(ReferralItems[[#This Row],[Age]]="","",VLOOKUP(ReferralItems[[#This Row],[Age]],Lists!$J$2:$K$23,2,FALSE))</f>
        <v/>
      </c>
      <c r="G183" s="116"/>
      <c r="H183" s="121"/>
      <c r="I183" s="118"/>
      <c r="J183" s="118"/>
      <c r="K183" s="119"/>
      <c r="L183" s="120"/>
      <c r="M183" s="111" t="e">
        <f>IF(MATCH(ReferralItems[[#This Row],[Age]],Age,0)&gt;5,"Table5","Table510")</f>
        <v>#N/A</v>
      </c>
    </row>
    <row r="184" spans="2:13" ht="19.2" customHeight="1" x14ac:dyDescent="0.2">
      <c r="B184" s="114">
        <f>ROW()-ROW(ReferralItems[[#Headers],[Reference number]])</f>
        <v>171</v>
      </c>
      <c r="C184" s="115"/>
      <c r="D184" s="116"/>
      <c r="E184" s="116"/>
      <c r="F184" s="117" t="str">
        <f>IF(ReferralItems[[#This Row],[Age]]="","",VLOOKUP(ReferralItems[[#This Row],[Age]],Lists!$J$2:$K$23,2,FALSE))</f>
        <v/>
      </c>
      <c r="G184" s="116"/>
      <c r="H184" s="121"/>
      <c r="I184" s="118"/>
      <c r="J184" s="118"/>
      <c r="K184" s="119"/>
      <c r="L184" s="120"/>
      <c r="M184" s="111" t="e">
        <f>IF(MATCH(ReferralItems[[#This Row],[Age]],Age,0)&gt;5,"Table5","Table510")</f>
        <v>#N/A</v>
      </c>
    </row>
    <row r="185" spans="2:13" ht="19.2" customHeight="1" x14ac:dyDescent="0.2">
      <c r="B185" s="114">
        <f>ROW()-ROW(ReferralItems[[#Headers],[Reference number]])</f>
        <v>172</v>
      </c>
      <c r="C185" s="115"/>
      <c r="D185" s="116"/>
      <c r="E185" s="116"/>
      <c r="F185" s="117" t="str">
        <f>IF(ReferralItems[[#This Row],[Age]]="","",VLOOKUP(ReferralItems[[#This Row],[Age]],Lists!$J$2:$K$23,2,FALSE))</f>
        <v/>
      </c>
      <c r="G185" s="116"/>
      <c r="H185" s="121"/>
      <c r="I185" s="118"/>
      <c r="J185" s="118"/>
      <c r="K185" s="119"/>
      <c r="L185" s="120"/>
      <c r="M185" s="111" t="e">
        <f>IF(MATCH(ReferralItems[[#This Row],[Age]],Age,0)&gt;5,"Table5","Table510")</f>
        <v>#N/A</v>
      </c>
    </row>
    <row r="186" spans="2:13" ht="19.2" customHeight="1" x14ac:dyDescent="0.2">
      <c r="B186" s="114">
        <f>ROW()-ROW(ReferralItems[[#Headers],[Reference number]])</f>
        <v>173</v>
      </c>
      <c r="C186" s="115"/>
      <c r="D186" s="116"/>
      <c r="E186" s="116"/>
      <c r="F186" s="117" t="str">
        <f>IF(ReferralItems[[#This Row],[Age]]="","",VLOOKUP(ReferralItems[[#This Row],[Age]],Lists!$J$2:$K$23,2,FALSE))</f>
        <v/>
      </c>
      <c r="G186" s="116"/>
      <c r="H186" s="121"/>
      <c r="I186" s="118"/>
      <c r="J186" s="118"/>
      <c r="K186" s="119"/>
      <c r="L186" s="120"/>
      <c r="M186" s="111" t="e">
        <f>IF(MATCH(ReferralItems[[#This Row],[Age]],Age,0)&gt;5,"Table5","Table510")</f>
        <v>#N/A</v>
      </c>
    </row>
    <row r="187" spans="2:13" ht="19.2" customHeight="1" x14ac:dyDescent="0.2">
      <c r="B187" s="114">
        <f>ROW()-ROW(ReferralItems[[#Headers],[Reference number]])</f>
        <v>174</v>
      </c>
      <c r="C187" s="115"/>
      <c r="D187" s="116"/>
      <c r="E187" s="116"/>
      <c r="F187" s="117" t="str">
        <f>IF(ReferralItems[[#This Row],[Age]]="","",VLOOKUP(ReferralItems[[#This Row],[Age]],Lists!$J$2:$K$23,2,FALSE))</f>
        <v/>
      </c>
      <c r="G187" s="116"/>
      <c r="H187" s="121"/>
      <c r="I187" s="118"/>
      <c r="J187" s="118"/>
      <c r="K187" s="119"/>
      <c r="L187" s="120"/>
      <c r="M187" s="111" t="e">
        <f>IF(MATCH(ReferralItems[[#This Row],[Age]],Age,0)&gt;5,"Table5","Table510")</f>
        <v>#N/A</v>
      </c>
    </row>
    <row r="188" spans="2:13" ht="19.2" customHeight="1" x14ac:dyDescent="0.2">
      <c r="B188" s="114">
        <f>ROW()-ROW(ReferralItems[[#Headers],[Reference number]])</f>
        <v>175</v>
      </c>
      <c r="C188" s="115"/>
      <c r="D188" s="116"/>
      <c r="E188" s="116"/>
      <c r="F188" s="117" t="str">
        <f>IF(ReferralItems[[#This Row],[Age]]="","",VLOOKUP(ReferralItems[[#This Row],[Age]],Lists!$J$2:$K$23,2,FALSE))</f>
        <v/>
      </c>
      <c r="G188" s="116"/>
      <c r="H188" s="121"/>
      <c r="I188" s="118"/>
      <c r="J188" s="118"/>
      <c r="K188" s="119"/>
      <c r="L188" s="120"/>
      <c r="M188" s="111" t="e">
        <f>IF(MATCH(ReferralItems[[#This Row],[Age]],Age,0)&gt;5,"Table5","Table510")</f>
        <v>#N/A</v>
      </c>
    </row>
    <row r="189" spans="2:13" ht="19.2" customHeight="1" x14ac:dyDescent="0.2">
      <c r="B189" s="114">
        <f>ROW()-ROW(ReferralItems[[#Headers],[Reference number]])</f>
        <v>176</v>
      </c>
      <c r="C189" s="115"/>
      <c r="D189" s="116"/>
      <c r="E189" s="116"/>
      <c r="F189" s="117" t="str">
        <f>IF(ReferralItems[[#This Row],[Age]]="","",VLOOKUP(ReferralItems[[#This Row],[Age]],Lists!$J$2:$K$23,2,FALSE))</f>
        <v/>
      </c>
      <c r="G189" s="116"/>
      <c r="H189" s="121"/>
      <c r="I189" s="118"/>
      <c r="J189" s="118"/>
      <c r="K189" s="119"/>
      <c r="L189" s="120"/>
      <c r="M189" s="111" t="e">
        <f>IF(MATCH(ReferralItems[[#This Row],[Age]],Age,0)&gt;5,"Table5","Table510")</f>
        <v>#N/A</v>
      </c>
    </row>
    <row r="190" spans="2:13" ht="19.2" customHeight="1" x14ac:dyDescent="0.2">
      <c r="B190" s="114">
        <f>ROW()-ROW(ReferralItems[[#Headers],[Reference number]])</f>
        <v>177</v>
      </c>
      <c r="C190" s="115"/>
      <c r="D190" s="116"/>
      <c r="E190" s="116"/>
      <c r="F190" s="117" t="str">
        <f>IF(ReferralItems[[#This Row],[Age]]="","",VLOOKUP(ReferralItems[[#This Row],[Age]],Lists!$J$2:$K$23,2,FALSE))</f>
        <v/>
      </c>
      <c r="G190" s="116"/>
      <c r="H190" s="121"/>
      <c r="I190" s="118"/>
      <c r="J190" s="118"/>
      <c r="K190" s="119"/>
      <c r="L190" s="120"/>
      <c r="M190" s="111" t="e">
        <f>IF(MATCH(ReferralItems[[#This Row],[Age]],Age,0)&gt;5,"Table5","Table510")</f>
        <v>#N/A</v>
      </c>
    </row>
    <row r="191" spans="2:13" ht="19.2" customHeight="1" x14ac:dyDescent="0.2">
      <c r="B191" s="114">
        <f>ROW()-ROW(ReferralItems[[#Headers],[Reference number]])</f>
        <v>178</v>
      </c>
      <c r="C191" s="115"/>
      <c r="D191" s="116"/>
      <c r="E191" s="116"/>
      <c r="F191" s="117" t="str">
        <f>IF(ReferralItems[[#This Row],[Age]]="","",VLOOKUP(ReferralItems[[#This Row],[Age]],Lists!$J$2:$K$23,2,FALSE))</f>
        <v/>
      </c>
      <c r="G191" s="116"/>
      <c r="H191" s="121"/>
      <c r="I191" s="118"/>
      <c r="J191" s="118"/>
      <c r="K191" s="119"/>
      <c r="L191" s="120"/>
      <c r="M191" s="111" t="e">
        <f>IF(MATCH(ReferralItems[[#This Row],[Age]],Age,0)&gt;5,"Table5","Table510")</f>
        <v>#N/A</v>
      </c>
    </row>
    <row r="192" spans="2:13" ht="19.2" customHeight="1" x14ac:dyDescent="0.2">
      <c r="B192" s="114">
        <f>ROW()-ROW(ReferralItems[[#Headers],[Reference number]])</f>
        <v>179</v>
      </c>
      <c r="C192" s="115"/>
      <c r="D192" s="116"/>
      <c r="E192" s="116"/>
      <c r="F192" s="117" t="str">
        <f>IF(ReferralItems[[#This Row],[Age]]="","",VLOOKUP(ReferralItems[[#This Row],[Age]],Lists!$J$2:$K$23,2,FALSE))</f>
        <v/>
      </c>
      <c r="G192" s="116"/>
      <c r="H192" s="121"/>
      <c r="I192" s="118"/>
      <c r="J192" s="118"/>
      <c r="K192" s="119"/>
      <c r="L192" s="120"/>
      <c r="M192" s="111" t="e">
        <f>IF(MATCH(ReferralItems[[#This Row],[Age]],Age,0)&gt;5,"Table5","Table510")</f>
        <v>#N/A</v>
      </c>
    </row>
    <row r="193" spans="2:13" ht="19.2" customHeight="1" x14ac:dyDescent="0.2">
      <c r="B193" s="114">
        <f>ROW()-ROW(ReferralItems[[#Headers],[Reference number]])</f>
        <v>180</v>
      </c>
      <c r="C193" s="115"/>
      <c r="D193" s="116"/>
      <c r="E193" s="116"/>
      <c r="F193" s="117" t="str">
        <f>IF(ReferralItems[[#This Row],[Age]]="","",VLOOKUP(ReferralItems[[#This Row],[Age]],Lists!$J$2:$K$23,2,FALSE))</f>
        <v/>
      </c>
      <c r="G193" s="116"/>
      <c r="H193" s="121"/>
      <c r="I193" s="118"/>
      <c r="J193" s="118"/>
      <c r="K193" s="119"/>
      <c r="L193" s="120"/>
      <c r="M193" s="111" t="e">
        <f>IF(MATCH(ReferralItems[[#This Row],[Age]],Age,0)&gt;5,"Table5","Table510")</f>
        <v>#N/A</v>
      </c>
    </row>
    <row r="194" spans="2:13" ht="19.2" customHeight="1" x14ac:dyDescent="0.2">
      <c r="B194" s="114">
        <f>ROW()-ROW(ReferralItems[[#Headers],[Reference number]])</f>
        <v>181</v>
      </c>
      <c r="C194" s="115"/>
      <c r="D194" s="116"/>
      <c r="E194" s="116"/>
      <c r="F194" s="117" t="str">
        <f>IF(ReferralItems[[#This Row],[Age]]="","",VLOOKUP(ReferralItems[[#This Row],[Age]],Lists!$J$2:$K$23,2,FALSE))</f>
        <v/>
      </c>
      <c r="G194" s="116"/>
      <c r="H194" s="121"/>
      <c r="I194" s="118"/>
      <c r="J194" s="118"/>
      <c r="K194" s="119"/>
      <c r="L194" s="120"/>
      <c r="M194" s="111" t="e">
        <f>IF(MATCH(ReferralItems[[#This Row],[Age]],Age,0)&gt;5,"Table5","Table510")</f>
        <v>#N/A</v>
      </c>
    </row>
    <row r="195" spans="2:13" ht="19.2" customHeight="1" x14ac:dyDescent="0.2">
      <c r="B195" s="114">
        <f>ROW()-ROW(ReferralItems[[#Headers],[Reference number]])</f>
        <v>182</v>
      </c>
      <c r="C195" s="115"/>
      <c r="D195" s="116"/>
      <c r="E195" s="116"/>
      <c r="F195" s="117" t="str">
        <f>IF(ReferralItems[[#This Row],[Age]]="","",VLOOKUP(ReferralItems[[#This Row],[Age]],Lists!$J$2:$K$23,2,FALSE))</f>
        <v/>
      </c>
      <c r="G195" s="116"/>
      <c r="H195" s="121"/>
      <c r="I195" s="118"/>
      <c r="J195" s="118"/>
      <c r="K195" s="119"/>
      <c r="L195" s="120"/>
      <c r="M195" s="111" t="e">
        <f>IF(MATCH(ReferralItems[[#This Row],[Age]],Age,0)&gt;5,"Table5","Table510")</f>
        <v>#N/A</v>
      </c>
    </row>
    <row r="196" spans="2:13" ht="19.2" customHeight="1" x14ac:dyDescent="0.2">
      <c r="B196" s="114">
        <f>ROW()-ROW(ReferralItems[[#Headers],[Reference number]])</f>
        <v>183</v>
      </c>
      <c r="C196" s="115"/>
      <c r="D196" s="116"/>
      <c r="E196" s="116"/>
      <c r="F196" s="117" t="str">
        <f>IF(ReferralItems[[#This Row],[Age]]="","",VLOOKUP(ReferralItems[[#This Row],[Age]],Lists!$J$2:$K$23,2,FALSE))</f>
        <v/>
      </c>
      <c r="G196" s="116"/>
      <c r="H196" s="121"/>
      <c r="I196" s="118"/>
      <c r="J196" s="118"/>
      <c r="K196" s="119"/>
      <c r="L196" s="120"/>
      <c r="M196" s="111" t="e">
        <f>IF(MATCH(ReferralItems[[#This Row],[Age]],Age,0)&gt;5,"Table5","Table510")</f>
        <v>#N/A</v>
      </c>
    </row>
    <row r="197" spans="2:13" ht="19.2" customHeight="1" x14ac:dyDescent="0.2">
      <c r="B197" s="114">
        <f>ROW()-ROW(ReferralItems[[#Headers],[Reference number]])</f>
        <v>184</v>
      </c>
      <c r="C197" s="115"/>
      <c r="D197" s="116"/>
      <c r="E197" s="116"/>
      <c r="F197" s="117" t="str">
        <f>IF(ReferralItems[[#This Row],[Age]]="","",VLOOKUP(ReferralItems[[#This Row],[Age]],Lists!$J$2:$K$23,2,FALSE))</f>
        <v/>
      </c>
      <c r="G197" s="116"/>
      <c r="H197" s="121"/>
      <c r="I197" s="118"/>
      <c r="J197" s="118"/>
      <c r="K197" s="119"/>
      <c r="L197" s="120"/>
      <c r="M197" s="111" t="e">
        <f>IF(MATCH(ReferralItems[[#This Row],[Age]],Age,0)&gt;5,"Table5","Table510")</f>
        <v>#N/A</v>
      </c>
    </row>
    <row r="198" spans="2:13" ht="19.2" customHeight="1" x14ac:dyDescent="0.2">
      <c r="B198" s="114">
        <f>ROW()-ROW(ReferralItems[[#Headers],[Reference number]])</f>
        <v>185</v>
      </c>
      <c r="C198" s="115"/>
      <c r="D198" s="116"/>
      <c r="E198" s="116"/>
      <c r="F198" s="117" t="str">
        <f>IF(ReferralItems[[#This Row],[Age]]="","",VLOOKUP(ReferralItems[[#This Row],[Age]],Lists!$J$2:$K$23,2,FALSE))</f>
        <v/>
      </c>
      <c r="G198" s="116"/>
      <c r="H198" s="121"/>
      <c r="I198" s="118"/>
      <c r="J198" s="118"/>
      <c r="K198" s="119"/>
      <c r="L198" s="120"/>
      <c r="M198" s="111" t="e">
        <f>IF(MATCH(ReferralItems[[#This Row],[Age]],Age,0)&gt;5,"Table5","Table510")</f>
        <v>#N/A</v>
      </c>
    </row>
    <row r="199" spans="2:13" ht="19.2" customHeight="1" x14ac:dyDescent="0.2">
      <c r="B199" s="114">
        <f>ROW()-ROW(ReferralItems[[#Headers],[Reference number]])</f>
        <v>186</v>
      </c>
      <c r="C199" s="115"/>
      <c r="D199" s="116"/>
      <c r="E199" s="116"/>
      <c r="F199" s="117" t="str">
        <f>IF(ReferralItems[[#This Row],[Age]]="","",VLOOKUP(ReferralItems[[#This Row],[Age]],Lists!$J$2:$K$23,2,FALSE))</f>
        <v/>
      </c>
      <c r="G199" s="116"/>
      <c r="H199" s="121"/>
      <c r="I199" s="118"/>
      <c r="J199" s="118"/>
      <c r="K199" s="119"/>
      <c r="L199" s="120"/>
      <c r="M199" s="111" t="e">
        <f>IF(MATCH(ReferralItems[[#This Row],[Age]],Age,0)&gt;5,"Table5","Table510")</f>
        <v>#N/A</v>
      </c>
    </row>
    <row r="200" spans="2:13" ht="19.2" customHeight="1" x14ac:dyDescent="0.2">
      <c r="B200" s="114">
        <f>ROW()-ROW(ReferralItems[[#Headers],[Reference number]])</f>
        <v>187</v>
      </c>
      <c r="C200" s="115"/>
      <c r="D200" s="116"/>
      <c r="E200" s="116"/>
      <c r="F200" s="117" t="str">
        <f>IF(ReferralItems[[#This Row],[Age]]="","",VLOOKUP(ReferralItems[[#This Row],[Age]],Lists!$J$2:$K$23,2,FALSE))</f>
        <v/>
      </c>
      <c r="G200" s="116"/>
      <c r="H200" s="121"/>
      <c r="I200" s="118"/>
      <c r="J200" s="118"/>
      <c r="K200" s="119"/>
      <c r="L200" s="120"/>
      <c r="M200" s="111" t="e">
        <f>IF(MATCH(ReferralItems[[#This Row],[Age]],Age,0)&gt;5,"Table5","Table510")</f>
        <v>#N/A</v>
      </c>
    </row>
    <row r="201" spans="2:13" ht="19.2" customHeight="1" x14ac:dyDescent="0.2">
      <c r="B201" s="114">
        <f>ROW()-ROW(ReferralItems[[#Headers],[Reference number]])</f>
        <v>188</v>
      </c>
      <c r="C201" s="115"/>
      <c r="D201" s="116"/>
      <c r="E201" s="116"/>
      <c r="F201" s="117" t="str">
        <f>IF(ReferralItems[[#This Row],[Age]]="","",VLOOKUP(ReferralItems[[#This Row],[Age]],Lists!$J$2:$K$23,2,FALSE))</f>
        <v/>
      </c>
      <c r="G201" s="116"/>
      <c r="H201" s="121"/>
      <c r="I201" s="118"/>
      <c r="J201" s="118"/>
      <c r="K201" s="119"/>
      <c r="L201" s="120"/>
      <c r="M201" s="111" t="e">
        <f>IF(MATCH(ReferralItems[[#This Row],[Age]],Age,0)&gt;5,"Table5","Table510")</f>
        <v>#N/A</v>
      </c>
    </row>
    <row r="202" spans="2:13" ht="19.2" customHeight="1" x14ac:dyDescent="0.2">
      <c r="B202" s="114">
        <f>ROW()-ROW(ReferralItems[[#Headers],[Reference number]])</f>
        <v>189</v>
      </c>
      <c r="C202" s="115"/>
      <c r="D202" s="116"/>
      <c r="E202" s="116"/>
      <c r="F202" s="117" t="str">
        <f>IF(ReferralItems[[#This Row],[Age]]="","",VLOOKUP(ReferralItems[[#This Row],[Age]],Lists!$J$2:$K$23,2,FALSE))</f>
        <v/>
      </c>
      <c r="G202" s="116"/>
      <c r="H202" s="121"/>
      <c r="I202" s="118"/>
      <c r="J202" s="118"/>
      <c r="K202" s="119"/>
      <c r="L202" s="120"/>
      <c r="M202" s="111" t="e">
        <f>IF(MATCH(ReferralItems[[#This Row],[Age]],Age,0)&gt;5,"Table5","Table510")</f>
        <v>#N/A</v>
      </c>
    </row>
    <row r="203" spans="2:13" ht="19.2" customHeight="1" x14ac:dyDescent="0.2">
      <c r="B203" s="114">
        <f>ROW()-ROW(ReferralItems[[#Headers],[Reference number]])</f>
        <v>190</v>
      </c>
      <c r="C203" s="115"/>
      <c r="D203" s="116"/>
      <c r="E203" s="116"/>
      <c r="F203" s="117" t="str">
        <f>IF(ReferralItems[[#This Row],[Age]]="","",VLOOKUP(ReferralItems[[#This Row],[Age]],Lists!$J$2:$K$23,2,FALSE))</f>
        <v/>
      </c>
      <c r="G203" s="116" t="s">
        <v>16</v>
      </c>
      <c r="H203" s="121"/>
      <c r="I203" s="118"/>
      <c r="J203" s="118"/>
      <c r="K203" s="119"/>
      <c r="L203" s="120"/>
      <c r="M203" s="111" t="e">
        <f>IF(MATCH(ReferralItems[[#This Row],[Age]],Age,0)&gt;5,"Table5","Table510")</f>
        <v>#N/A</v>
      </c>
    </row>
    <row r="204" spans="2:13" ht="19.2" customHeight="1" x14ac:dyDescent="0.2">
      <c r="B204" s="114">
        <f>ROW()-ROW(ReferralItems[[#Headers],[Reference number]])</f>
        <v>191</v>
      </c>
      <c r="C204" s="115"/>
      <c r="D204" s="116"/>
      <c r="E204" s="116"/>
      <c r="F204" s="117" t="str">
        <f>IF(ReferralItems[[#This Row],[Age]]="","",VLOOKUP(ReferralItems[[#This Row],[Age]],Lists!$J$2:$K$23,2,FALSE))</f>
        <v/>
      </c>
      <c r="G204" s="116" t="s">
        <v>16</v>
      </c>
      <c r="H204" s="121"/>
      <c r="I204" s="118"/>
      <c r="J204" s="118"/>
      <c r="K204" s="119"/>
      <c r="L204" s="120"/>
      <c r="M204" s="111" t="e">
        <f>IF(MATCH(ReferralItems[[#This Row],[Age]],Age,0)&gt;5,"Table5","Table510")</f>
        <v>#N/A</v>
      </c>
    </row>
    <row r="205" spans="2:13" ht="19.2" customHeight="1" x14ac:dyDescent="0.2">
      <c r="B205" s="114">
        <f>ROW()-ROW(ReferralItems[[#Headers],[Reference number]])</f>
        <v>192</v>
      </c>
      <c r="C205" s="115"/>
      <c r="D205" s="116"/>
      <c r="E205" s="116"/>
      <c r="F205" s="117" t="str">
        <f>IF(ReferralItems[[#This Row],[Age]]="","",VLOOKUP(ReferralItems[[#This Row],[Age]],Lists!$J$2:$K$23,2,FALSE))</f>
        <v/>
      </c>
      <c r="G205" s="116"/>
      <c r="H205" s="121"/>
      <c r="I205" s="118"/>
      <c r="J205" s="118"/>
      <c r="K205" s="119"/>
      <c r="L205" s="120"/>
      <c r="M205" s="111" t="e">
        <f>IF(MATCH(ReferralItems[[#This Row],[Age]],Age,0)&gt;5,"Table5","Table510")</f>
        <v>#N/A</v>
      </c>
    </row>
    <row r="206" spans="2:13" ht="19.2" customHeight="1" x14ac:dyDescent="0.2">
      <c r="B206" s="114">
        <f>ROW()-ROW(ReferralItems[[#Headers],[Reference number]])</f>
        <v>193</v>
      </c>
      <c r="C206" s="115"/>
      <c r="D206" s="116"/>
      <c r="E206" s="116"/>
      <c r="F206" s="117" t="str">
        <f>IF(ReferralItems[[#This Row],[Age]]="","",VLOOKUP(ReferralItems[[#This Row],[Age]],Lists!$J$2:$K$23,2,FALSE))</f>
        <v/>
      </c>
      <c r="G206" s="116"/>
      <c r="H206" s="121"/>
      <c r="I206" s="118"/>
      <c r="J206" s="118"/>
      <c r="K206" s="119"/>
      <c r="L206" s="120"/>
      <c r="M206" s="111" t="e">
        <f>IF(MATCH(ReferralItems[[#This Row],[Age]],Age,0)&gt;5,"Table5","Table510")</f>
        <v>#N/A</v>
      </c>
    </row>
    <row r="207" spans="2:13" ht="19.2" customHeight="1" x14ac:dyDescent="0.2">
      <c r="B207" s="114">
        <f>ROW()-ROW(ReferralItems[[#Headers],[Reference number]])</f>
        <v>194</v>
      </c>
      <c r="C207" s="115"/>
      <c r="D207" s="116"/>
      <c r="E207" s="116"/>
      <c r="F207" s="117" t="str">
        <f>IF(ReferralItems[[#This Row],[Age]]="","",VLOOKUP(ReferralItems[[#This Row],[Age]],Lists!$J$2:$K$23,2,FALSE))</f>
        <v/>
      </c>
      <c r="G207" s="116"/>
      <c r="H207" s="121"/>
      <c r="I207" s="118"/>
      <c r="J207" s="118"/>
      <c r="K207" s="119"/>
      <c r="L207" s="120"/>
      <c r="M207" s="111" t="e">
        <f>IF(MATCH(ReferralItems[[#This Row],[Age]],Age,0)&gt;5,"Table5","Table510")</f>
        <v>#N/A</v>
      </c>
    </row>
    <row r="208" spans="2:13" ht="19.2" customHeight="1" x14ac:dyDescent="0.2">
      <c r="B208" s="114">
        <f>ROW()-ROW(ReferralItems[[#Headers],[Reference number]])</f>
        <v>195</v>
      </c>
      <c r="C208" s="115"/>
      <c r="D208" s="116"/>
      <c r="E208" s="116"/>
      <c r="F208" s="117" t="str">
        <f>IF(ReferralItems[[#This Row],[Age]]="","",VLOOKUP(ReferralItems[[#This Row],[Age]],Lists!$J$2:$K$23,2,FALSE))</f>
        <v/>
      </c>
      <c r="G208" s="116"/>
      <c r="H208" s="121"/>
      <c r="I208" s="118"/>
      <c r="J208" s="118"/>
      <c r="K208" s="119"/>
      <c r="L208" s="120"/>
      <c r="M208" s="111" t="e">
        <f>IF(MATCH(ReferralItems[[#This Row],[Age]],Age,0)&gt;5,"Table5","Table510")</f>
        <v>#N/A</v>
      </c>
    </row>
    <row r="209" spans="2:13" ht="19.2" customHeight="1" x14ac:dyDescent="0.2">
      <c r="B209" s="114">
        <f>ROW()-ROW(ReferralItems[[#Headers],[Reference number]])</f>
        <v>196</v>
      </c>
      <c r="C209" s="115"/>
      <c r="D209" s="116"/>
      <c r="E209" s="116"/>
      <c r="F209" s="117" t="str">
        <f>IF(ReferralItems[[#This Row],[Age]]="","",VLOOKUP(ReferralItems[[#This Row],[Age]],Lists!$J$2:$K$23,2,FALSE))</f>
        <v/>
      </c>
      <c r="G209" s="116"/>
      <c r="H209" s="121"/>
      <c r="I209" s="118"/>
      <c r="J209" s="118"/>
      <c r="K209" s="119"/>
      <c r="L209" s="120"/>
      <c r="M209" s="111" t="e">
        <f>IF(MATCH(ReferralItems[[#This Row],[Age]],Age,0)&gt;5,"Table5","Table510")</f>
        <v>#N/A</v>
      </c>
    </row>
    <row r="210" spans="2:13" ht="19.2" customHeight="1" x14ac:dyDescent="0.2">
      <c r="B210" s="114">
        <f>ROW()-ROW(ReferralItems[[#Headers],[Reference number]])</f>
        <v>197</v>
      </c>
      <c r="C210" s="115"/>
      <c r="D210" s="116"/>
      <c r="E210" s="116"/>
      <c r="F210" s="117" t="str">
        <f>IF(ReferralItems[[#This Row],[Age]]="","",VLOOKUP(ReferralItems[[#This Row],[Age]],Lists!$J$2:$K$23,2,FALSE))</f>
        <v/>
      </c>
      <c r="G210" s="116"/>
      <c r="H210" s="121"/>
      <c r="I210" s="118"/>
      <c r="J210" s="118"/>
      <c r="K210" s="119"/>
      <c r="L210" s="120"/>
      <c r="M210" s="111" t="e">
        <f>IF(MATCH(ReferralItems[[#This Row],[Age]],Age,0)&gt;5,"Table5","Table510")</f>
        <v>#N/A</v>
      </c>
    </row>
    <row r="211" spans="2:13" ht="19.2" customHeight="1" x14ac:dyDescent="0.2">
      <c r="B211" s="114">
        <f>ROW()-ROW(ReferralItems[[#Headers],[Reference number]])</f>
        <v>198</v>
      </c>
      <c r="C211" s="115"/>
      <c r="D211" s="116"/>
      <c r="E211" s="116"/>
      <c r="F211" s="117" t="str">
        <f>IF(ReferralItems[[#This Row],[Age]]="","",VLOOKUP(ReferralItems[[#This Row],[Age]],Lists!$J$2:$K$23,2,FALSE))</f>
        <v/>
      </c>
      <c r="G211" s="116"/>
      <c r="H211" s="121"/>
      <c r="I211" s="118"/>
      <c r="J211" s="118"/>
      <c r="K211" s="119"/>
      <c r="L211" s="120"/>
      <c r="M211" s="111" t="e">
        <f>IF(MATCH(ReferralItems[[#This Row],[Age]],Age,0)&gt;5,"Table5","Table510")</f>
        <v>#N/A</v>
      </c>
    </row>
    <row r="212" spans="2:13" ht="19.2" customHeight="1" x14ac:dyDescent="0.2">
      <c r="B212" s="114">
        <f>ROW()-ROW(ReferralItems[[#Headers],[Reference number]])</f>
        <v>199</v>
      </c>
      <c r="C212" s="115"/>
      <c r="D212" s="116"/>
      <c r="E212" s="116"/>
      <c r="F212" s="117" t="str">
        <f>IF(ReferralItems[[#This Row],[Age]]="","",VLOOKUP(ReferralItems[[#This Row],[Age]],Lists!$J$2:$K$23,2,FALSE))</f>
        <v/>
      </c>
      <c r="G212" s="116"/>
      <c r="H212" s="121"/>
      <c r="I212" s="118"/>
      <c r="J212" s="118"/>
      <c r="K212" s="119"/>
      <c r="L212" s="120"/>
      <c r="M212" s="111" t="e">
        <f>IF(MATCH(ReferralItems[[#This Row],[Age]],Age,0)&gt;5,"Table5","Table510")</f>
        <v>#N/A</v>
      </c>
    </row>
    <row r="213" spans="2:13" ht="19.2" customHeight="1" x14ac:dyDescent="0.2">
      <c r="B213" s="114">
        <f>ROW()-ROW(ReferralItems[[#Headers],[Reference number]])</f>
        <v>200</v>
      </c>
      <c r="C213" s="115"/>
      <c r="D213" s="116"/>
      <c r="E213" s="116"/>
      <c r="F213" s="117" t="str">
        <f>IF(ReferralItems[[#This Row],[Age]]="","",VLOOKUP(ReferralItems[[#This Row],[Age]],Lists!$J$2:$K$23,2,FALSE))</f>
        <v/>
      </c>
      <c r="G213" s="116"/>
      <c r="H213" s="121"/>
      <c r="I213" s="118"/>
      <c r="J213" s="118"/>
      <c r="K213" s="119"/>
      <c r="L213" s="120"/>
      <c r="M213" s="111" t="e">
        <f>IF(MATCH(ReferralItems[[#This Row],[Age]],Age,0)&gt;5,"Table5","Table510")</f>
        <v>#N/A</v>
      </c>
    </row>
    <row r="214" spans="2:13" ht="19.2" customHeight="1" x14ac:dyDescent="0.2">
      <c r="B214" s="114">
        <f>ROW()-ROW(ReferralItems[[#Headers],[Reference number]])</f>
        <v>201</v>
      </c>
      <c r="C214" s="115"/>
      <c r="D214" s="116"/>
      <c r="E214" s="116"/>
      <c r="F214" s="117" t="str">
        <f>IF(ReferralItems[[#This Row],[Age]]="","",VLOOKUP(ReferralItems[[#This Row],[Age]],Lists!$J$2:$K$23,2,FALSE))</f>
        <v/>
      </c>
      <c r="G214" s="116"/>
      <c r="H214" s="121"/>
      <c r="I214" s="118"/>
      <c r="J214" s="118"/>
      <c r="K214" s="119"/>
      <c r="L214" s="120"/>
      <c r="M214" s="111" t="e">
        <f>IF(MATCH(ReferralItems[[#This Row],[Age]],Age,0)&gt;5,"Table5","Table510")</f>
        <v>#N/A</v>
      </c>
    </row>
    <row r="215" spans="2:13" ht="19.2" customHeight="1" x14ac:dyDescent="0.2">
      <c r="B215" s="114">
        <f>ROW()-ROW(ReferralItems[[#Headers],[Reference number]])</f>
        <v>202</v>
      </c>
      <c r="C215" s="115"/>
      <c r="D215" s="116"/>
      <c r="E215" s="116"/>
      <c r="F215" s="117" t="str">
        <f>IF(ReferralItems[[#This Row],[Age]]="","",VLOOKUP(ReferralItems[[#This Row],[Age]],Lists!$J$2:$K$23,2,FALSE))</f>
        <v/>
      </c>
      <c r="G215" s="116"/>
      <c r="H215" s="121"/>
      <c r="I215" s="118"/>
      <c r="J215" s="118"/>
      <c r="K215" s="119"/>
      <c r="L215" s="120"/>
      <c r="M215" s="111" t="e">
        <f>IF(MATCH(ReferralItems[[#This Row],[Age]],Age,0)&gt;5,"Table5","Table510")</f>
        <v>#N/A</v>
      </c>
    </row>
    <row r="216" spans="2:13" ht="19.2" customHeight="1" x14ac:dyDescent="0.2">
      <c r="B216" s="114">
        <f>ROW()-ROW(ReferralItems[[#Headers],[Reference number]])</f>
        <v>203</v>
      </c>
      <c r="C216" s="115"/>
      <c r="D216" s="116"/>
      <c r="E216" s="116"/>
      <c r="F216" s="117" t="str">
        <f>IF(ReferralItems[[#This Row],[Age]]="","",VLOOKUP(ReferralItems[[#This Row],[Age]],Lists!$J$2:$K$23,2,FALSE))</f>
        <v/>
      </c>
      <c r="G216" s="116"/>
      <c r="H216" s="121"/>
      <c r="I216" s="118"/>
      <c r="J216" s="118"/>
      <c r="K216" s="119"/>
      <c r="L216" s="120"/>
      <c r="M216" s="111" t="e">
        <f>IF(MATCH(ReferralItems[[#This Row],[Age]],Age,0)&gt;5,"Table5","Table510")</f>
        <v>#N/A</v>
      </c>
    </row>
    <row r="217" spans="2:13" ht="19.2" customHeight="1" x14ac:dyDescent="0.2">
      <c r="B217" s="114">
        <f>ROW()-ROW(ReferralItems[[#Headers],[Reference number]])</f>
        <v>204</v>
      </c>
      <c r="C217" s="115"/>
      <c r="D217" s="116"/>
      <c r="E217" s="116"/>
      <c r="F217" s="117" t="str">
        <f>IF(ReferralItems[[#This Row],[Age]]="","",VLOOKUP(ReferralItems[[#This Row],[Age]],Lists!$J$2:$K$23,2,FALSE))</f>
        <v/>
      </c>
      <c r="G217" s="116"/>
      <c r="H217" s="121"/>
      <c r="I217" s="118"/>
      <c r="J217" s="118"/>
      <c r="K217" s="119"/>
      <c r="L217" s="120"/>
      <c r="M217" s="111" t="e">
        <f>IF(MATCH(ReferralItems[[#This Row],[Age]],Age,0)&gt;5,"Table5","Table510")</f>
        <v>#N/A</v>
      </c>
    </row>
    <row r="218" spans="2:13" ht="19.2" customHeight="1" x14ac:dyDescent="0.2">
      <c r="B218" s="114">
        <f>ROW()-ROW(ReferralItems[[#Headers],[Reference number]])</f>
        <v>205</v>
      </c>
      <c r="C218" s="115"/>
      <c r="D218" s="116"/>
      <c r="E218" s="116"/>
      <c r="F218" s="117" t="str">
        <f>IF(ReferralItems[[#This Row],[Age]]="","",VLOOKUP(ReferralItems[[#This Row],[Age]],Lists!$J$2:$K$23,2,FALSE))</f>
        <v/>
      </c>
      <c r="G218" s="116"/>
      <c r="H218" s="121"/>
      <c r="I218" s="118"/>
      <c r="J218" s="118"/>
      <c r="K218" s="119"/>
      <c r="L218" s="120"/>
      <c r="M218" s="111" t="e">
        <f>IF(MATCH(ReferralItems[[#This Row],[Age]],Age,0)&gt;5,"Table5","Table510")</f>
        <v>#N/A</v>
      </c>
    </row>
    <row r="219" spans="2:13" ht="19.2" customHeight="1" x14ac:dyDescent="0.2">
      <c r="B219" s="114">
        <f>ROW()-ROW(ReferralItems[[#Headers],[Reference number]])</f>
        <v>206</v>
      </c>
      <c r="C219" s="115"/>
      <c r="D219" s="116"/>
      <c r="E219" s="116"/>
      <c r="F219" s="117" t="str">
        <f>IF(ReferralItems[[#This Row],[Age]]="","",VLOOKUP(ReferralItems[[#This Row],[Age]],Lists!$J$2:$K$23,2,FALSE))</f>
        <v/>
      </c>
      <c r="G219" s="116"/>
      <c r="H219" s="121"/>
      <c r="I219" s="118"/>
      <c r="J219" s="118"/>
      <c r="K219" s="119"/>
      <c r="L219" s="120"/>
      <c r="M219" s="111" t="e">
        <f>IF(MATCH(ReferralItems[[#This Row],[Age]],Age,0)&gt;5,"Table5","Table510")</f>
        <v>#N/A</v>
      </c>
    </row>
    <row r="220" spans="2:13" ht="19.2" customHeight="1" x14ac:dyDescent="0.2">
      <c r="B220" s="114">
        <f>ROW()-ROW(ReferralItems[[#Headers],[Reference number]])</f>
        <v>207</v>
      </c>
      <c r="C220" s="115"/>
      <c r="D220" s="116"/>
      <c r="E220" s="116"/>
      <c r="F220" s="117" t="str">
        <f>IF(ReferralItems[[#This Row],[Age]]="","",VLOOKUP(ReferralItems[[#This Row],[Age]],Lists!$J$2:$K$23,2,FALSE))</f>
        <v/>
      </c>
      <c r="G220" s="116"/>
      <c r="H220" s="121"/>
      <c r="I220" s="118"/>
      <c r="J220" s="118"/>
      <c r="K220" s="119"/>
      <c r="L220" s="120"/>
      <c r="M220" s="111" t="e">
        <f>IF(MATCH(ReferralItems[[#This Row],[Age]],Age,0)&gt;5,"Table5","Table510")</f>
        <v>#N/A</v>
      </c>
    </row>
    <row r="221" spans="2:13" ht="19.2" customHeight="1" x14ac:dyDescent="0.2">
      <c r="B221" s="114">
        <f>ROW()-ROW(ReferralItems[[#Headers],[Reference number]])</f>
        <v>208</v>
      </c>
      <c r="C221" s="115"/>
      <c r="D221" s="116"/>
      <c r="E221" s="116"/>
      <c r="F221" s="117" t="str">
        <f>IF(ReferralItems[[#This Row],[Age]]="","",VLOOKUP(ReferralItems[[#This Row],[Age]],Lists!$J$2:$K$23,2,FALSE))</f>
        <v/>
      </c>
      <c r="G221" s="116"/>
      <c r="H221" s="121"/>
      <c r="I221" s="118"/>
      <c r="J221" s="118"/>
      <c r="K221" s="119"/>
      <c r="L221" s="120"/>
      <c r="M221" s="111" t="e">
        <f>IF(MATCH(ReferralItems[[#This Row],[Age]],Age,0)&gt;5,"Table5","Table510")</f>
        <v>#N/A</v>
      </c>
    </row>
    <row r="222" spans="2:13" ht="19.2" customHeight="1" x14ac:dyDescent="0.2">
      <c r="B222" s="114">
        <f>ROW()-ROW(ReferralItems[[#Headers],[Reference number]])</f>
        <v>209</v>
      </c>
      <c r="C222" s="115"/>
      <c r="D222" s="116"/>
      <c r="E222" s="116"/>
      <c r="F222" s="117" t="str">
        <f>IF(ReferralItems[[#This Row],[Age]]="","",VLOOKUP(ReferralItems[[#This Row],[Age]],Lists!$J$2:$K$23,2,FALSE))</f>
        <v/>
      </c>
      <c r="G222" s="116"/>
      <c r="H222" s="121"/>
      <c r="I222" s="118"/>
      <c r="J222" s="118"/>
      <c r="K222" s="119"/>
      <c r="L222" s="120"/>
      <c r="M222" s="111" t="e">
        <f>IF(MATCH(ReferralItems[[#This Row],[Age]],Age,0)&gt;5,"Table5","Table510")</f>
        <v>#N/A</v>
      </c>
    </row>
    <row r="223" spans="2:13" ht="19.2" customHeight="1" x14ac:dyDescent="0.2">
      <c r="B223" s="114">
        <f>ROW()-ROW(ReferralItems[[#Headers],[Reference number]])</f>
        <v>210</v>
      </c>
      <c r="C223" s="115"/>
      <c r="D223" s="116"/>
      <c r="E223" s="116"/>
      <c r="F223" s="117" t="str">
        <f>IF(ReferralItems[[#This Row],[Age]]="","",VLOOKUP(ReferralItems[[#This Row],[Age]],Lists!$J$2:$K$23,2,FALSE))</f>
        <v/>
      </c>
      <c r="G223" s="116"/>
      <c r="H223" s="121"/>
      <c r="I223" s="118"/>
      <c r="J223" s="118"/>
      <c r="K223" s="119"/>
      <c r="L223" s="120"/>
      <c r="M223" s="111" t="e">
        <f>IF(MATCH(ReferralItems[[#This Row],[Age]],Age,0)&gt;5,"Table5","Table510")</f>
        <v>#N/A</v>
      </c>
    </row>
    <row r="224" spans="2:13" ht="19.2" customHeight="1" x14ac:dyDescent="0.2">
      <c r="B224" s="114">
        <f>ROW()-ROW(ReferralItems[[#Headers],[Reference number]])</f>
        <v>211</v>
      </c>
      <c r="C224" s="115"/>
      <c r="D224" s="116"/>
      <c r="E224" s="116"/>
      <c r="F224" s="117" t="str">
        <f>IF(ReferralItems[[#This Row],[Age]]="","",VLOOKUP(ReferralItems[[#This Row],[Age]],Lists!$J$2:$K$23,2,FALSE))</f>
        <v/>
      </c>
      <c r="G224" s="116"/>
      <c r="H224" s="121"/>
      <c r="I224" s="118"/>
      <c r="J224" s="118"/>
      <c r="K224" s="119"/>
      <c r="L224" s="120"/>
      <c r="M224" s="111" t="e">
        <f>IF(MATCH(ReferralItems[[#This Row],[Age]],Age,0)&gt;5,"Table5","Table510")</f>
        <v>#N/A</v>
      </c>
    </row>
    <row r="225" spans="2:13" ht="19.2" customHeight="1" x14ac:dyDescent="0.2">
      <c r="B225" s="114">
        <f>ROW()-ROW(ReferralItems[[#Headers],[Reference number]])</f>
        <v>212</v>
      </c>
      <c r="C225" s="115"/>
      <c r="D225" s="116"/>
      <c r="E225" s="116"/>
      <c r="F225" s="117" t="str">
        <f>IF(ReferralItems[[#This Row],[Age]]="","",VLOOKUP(ReferralItems[[#This Row],[Age]],Lists!$J$2:$K$23,2,FALSE))</f>
        <v/>
      </c>
      <c r="G225" s="116"/>
      <c r="H225" s="121"/>
      <c r="I225" s="118"/>
      <c r="J225" s="118"/>
      <c r="K225" s="119"/>
      <c r="L225" s="120"/>
      <c r="M225" s="111" t="e">
        <f>IF(MATCH(ReferralItems[[#This Row],[Age]],Age,0)&gt;5,"Table5","Table510")</f>
        <v>#N/A</v>
      </c>
    </row>
    <row r="226" spans="2:13" ht="19.2" customHeight="1" x14ac:dyDescent="0.2">
      <c r="B226" s="114">
        <f>ROW()-ROW(ReferralItems[[#Headers],[Reference number]])</f>
        <v>213</v>
      </c>
      <c r="C226" s="115"/>
      <c r="D226" s="116"/>
      <c r="E226" s="116"/>
      <c r="F226" s="117" t="str">
        <f>IF(ReferralItems[[#This Row],[Age]]="","",VLOOKUP(ReferralItems[[#This Row],[Age]],Lists!$J$2:$K$23,2,FALSE))</f>
        <v/>
      </c>
      <c r="G226" s="116"/>
      <c r="H226" s="121"/>
      <c r="I226" s="118"/>
      <c r="J226" s="118"/>
      <c r="K226" s="119"/>
      <c r="L226" s="120"/>
      <c r="M226" s="111" t="e">
        <f>IF(MATCH(ReferralItems[[#This Row],[Age]],Age,0)&gt;5,"Table5","Table510")</f>
        <v>#N/A</v>
      </c>
    </row>
    <row r="227" spans="2:13" ht="19.2" customHeight="1" x14ac:dyDescent="0.2">
      <c r="B227" s="114">
        <f>ROW()-ROW(ReferralItems[[#Headers],[Reference number]])</f>
        <v>214</v>
      </c>
      <c r="C227" s="115"/>
      <c r="D227" s="116"/>
      <c r="E227" s="116"/>
      <c r="F227" s="117" t="str">
        <f>IF(ReferralItems[[#This Row],[Age]]="","",VLOOKUP(ReferralItems[[#This Row],[Age]],Lists!$J$2:$K$23,2,FALSE))</f>
        <v/>
      </c>
      <c r="G227" s="116"/>
      <c r="H227" s="121"/>
      <c r="I227" s="118"/>
      <c r="J227" s="118"/>
      <c r="K227" s="119"/>
      <c r="L227" s="120"/>
      <c r="M227" s="111" t="e">
        <f>IF(MATCH(ReferralItems[[#This Row],[Age]],Age,0)&gt;5,"Table5","Table510")</f>
        <v>#N/A</v>
      </c>
    </row>
    <row r="228" spans="2:13" ht="19.2" customHeight="1" x14ac:dyDescent="0.2">
      <c r="B228" s="114">
        <f>ROW()-ROW(ReferralItems[[#Headers],[Reference number]])</f>
        <v>215</v>
      </c>
      <c r="C228" s="115"/>
      <c r="D228" s="116"/>
      <c r="E228" s="116"/>
      <c r="F228" s="117" t="str">
        <f>IF(ReferralItems[[#This Row],[Age]]="","",VLOOKUP(ReferralItems[[#This Row],[Age]],Lists!$J$2:$K$23,2,FALSE))</f>
        <v/>
      </c>
      <c r="G228" s="116"/>
      <c r="H228" s="121"/>
      <c r="I228" s="118"/>
      <c r="J228" s="118"/>
      <c r="K228" s="119"/>
      <c r="L228" s="120"/>
      <c r="M228" s="111" t="e">
        <f>IF(MATCH(ReferralItems[[#This Row],[Age]],Age,0)&gt;5,"Table5","Table510")</f>
        <v>#N/A</v>
      </c>
    </row>
    <row r="229" spans="2:13" ht="19.2" customHeight="1" x14ac:dyDescent="0.2">
      <c r="B229" s="114">
        <f>ROW()-ROW(ReferralItems[[#Headers],[Reference number]])</f>
        <v>216</v>
      </c>
      <c r="C229" s="115"/>
      <c r="D229" s="116"/>
      <c r="E229" s="116"/>
      <c r="F229" s="117" t="str">
        <f>IF(ReferralItems[[#This Row],[Age]]="","",VLOOKUP(ReferralItems[[#This Row],[Age]],Lists!$J$2:$K$23,2,FALSE))</f>
        <v/>
      </c>
      <c r="G229" s="116"/>
      <c r="H229" s="121"/>
      <c r="I229" s="118"/>
      <c r="J229" s="118"/>
      <c r="K229" s="119"/>
      <c r="L229" s="120"/>
      <c r="M229" s="111" t="e">
        <f>IF(MATCH(ReferralItems[[#This Row],[Age]],Age,0)&gt;5,"Table5","Table510")</f>
        <v>#N/A</v>
      </c>
    </row>
    <row r="230" spans="2:13" ht="19.2" customHeight="1" x14ac:dyDescent="0.2">
      <c r="B230" s="114">
        <f>ROW()-ROW(ReferralItems[[#Headers],[Reference number]])</f>
        <v>217</v>
      </c>
      <c r="C230" s="115"/>
      <c r="D230" s="116"/>
      <c r="E230" s="116"/>
      <c r="F230" s="117" t="str">
        <f>IF(ReferralItems[[#This Row],[Age]]="","",VLOOKUP(ReferralItems[[#This Row],[Age]],Lists!$J$2:$K$23,2,FALSE))</f>
        <v/>
      </c>
      <c r="G230" s="116"/>
      <c r="H230" s="121"/>
      <c r="I230" s="118"/>
      <c r="J230" s="118"/>
      <c r="K230" s="119"/>
      <c r="L230" s="120"/>
      <c r="M230" s="111" t="e">
        <f>IF(MATCH(ReferralItems[[#This Row],[Age]],Age,0)&gt;5,"Table5","Table510")</f>
        <v>#N/A</v>
      </c>
    </row>
    <row r="231" spans="2:13" ht="19.2" customHeight="1" x14ac:dyDescent="0.2">
      <c r="B231" s="114">
        <f>ROW()-ROW(ReferralItems[[#Headers],[Reference number]])</f>
        <v>218</v>
      </c>
      <c r="C231" s="115"/>
      <c r="D231" s="116"/>
      <c r="E231" s="116"/>
      <c r="F231" s="117" t="str">
        <f>IF(ReferralItems[[#This Row],[Age]]="","",VLOOKUP(ReferralItems[[#This Row],[Age]],Lists!$J$2:$K$23,2,FALSE))</f>
        <v/>
      </c>
      <c r="G231" s="116"/>
      <c r="H231" s="121"/>
      <c r="I231" s="118"/>
      <c r="J231" s="118"/>
      <c r="K231" s="119"/>
      <c r="L231" s="120"/>
      <c r="M231" s="111" t="e">
        <f>IF(MATCH(ReferralItems[[#This Row],[Age]],Age,0)&gt;5,"Table5","Table510")</f>
        <v>#N/A</v>
      </c>
    </row>
    <row r="232" spans="2:13" ht="19.2" customHeight="1" x14ac:dyDescent="0.2">
      <c r="B232" s="114">
        <f>ROW()-ROW(ReferralItems[[#Headers],[Reference number]])</f>
        <v>219</v>
      </c>
      <c r="C232" s="115"/>
      <c r="D232" s="116"/>
      <c r="E232" s="116"/>
      <c r="F232" s="117" t="str">
        <f>IF(ReferralItems[[#This Row],[Age]]="","",VLOOKUP(ReferralItems[[#This Row],[Age]],Lists!$J$2:$K$23,2,FALSE))</f>
        <v/>
      </c>
      <c r="G232" s="116"/>
      <c r="H232" s="121"/>
      <c r="I232" s="118"/>
      <c r="J232" s="118"/>
      <c r="K232" s="119"/>
      <c r="L232" s="120"/>
      <c r="M232" s="111" t="e">
        <f>IF(MATCH(ReferralItems[[#This Row],[Age]],Age,0)&gt;5,"Table5","Table510")</f>
        <v>#N/A</v>
      </c>
    </row>
    <row r="233" spans="2:13" ht="19.2" customHeight="1" x14ac:dyDescent="0.2">
      <c r="B233" s="114">
        <f>ROW()-ROW(ReferralItems[[#Headers],[Reference number]])</f>
        <v>220</v>
      </c>
      <c r="C233" s="115"/>
      <c r="D233" s="116"/>
      <c r="E233" s="116"/>
      <c r="F233" s="117" t="str">
        <f>IF(ReferralItems[[#This Row],[Age]]="","",VLOOKUP(ReferralItems[[#This Row],[Age]],Lists!$J$2:$K$23,2,FALSE))</f>
        <v/>
      </c>
      <c r="G233" s="116"/>
      <c r="H233" s="121"/>
      <c r="I233" s="118"/>
      <c r="J233" s="118"/>
      <c r="K233" s="119"/>
      <c r="L233" s="120"/>
      <c r="M233" s="111" t="e">
        <f>IF(MATCH(ReferralItems[[#This Row],[Age]],Age,0)&gt;5,"Table5","Table510")</f>
        <v>#N/A</v>
      </c>
    </row>
    <row r="234" spans="2:13" ht="19.2" customHeight="1" x14ac:dyDescent="0.2">
      <c r="B234" s="114">
        <f>ROW()-ROW(ReferralItems[[#Headers],[Reference number]])</f>
        <v>221</v>
      </c>
      <c r="C234" s="115"/>
      <c r="D234" s="116"/>
      <c r="E234" s="116"/>
      <c r="F234" s="117" t="str">
        <f>IF(ReferralItems[[#This Row],[Age]]="","",VLOOKUP(ReferralItems[[#This Row],[Age]],Lists!$J$2:$K$23,2,FALSE))</f>
        <v/>
      </c>
      <c r="G234" s="116"/>
      <c r="H234" s="121"/>
      <c r="I234" s="118"/>
      <c r="J234" s="118"/>
      <c r="K234" s="119"/>
      <c r="L234" s="120"/>
      <c r="M234" s="111" t="e">
        <f>IF(MATCH(ReferralItems[[#This Row],[Age]],Age,0)&gt;5,"Table5","Table510")</f>
        <v>#N/A</v>
      </c>
    </row>
    <row r="235" spans="2:13" ht="19.2" customHeight="1" x14ac:dyDescent="0.2">
      <c r="B235" s="114">
        <f>ROW()-ROW(ReferralItems[[#Headers],[Reference number]])</f>
        <v>222</v>
      </c>
      <c r="C235" s="115"/>
      <c r="D235" s="116"/>
      <c r="E235" s="116"/>
      <c r="F235" s="117" t="str">
        <f>IF(ReferralItems[[#This Row],[Age]]="","",VLOOKUP(ReferralItems[[#This Row],[Age]],Lists!$J$2:$K$23,2,FALSE))</f>
        <v/>
      </c>
      <c r="G235" s="116"/>
      <c r="H235" s="121"/>
      <c r="I235" s="118"/>
      <c r="J235" s="118"/>
      <c r="K235" s="119"/>
      <c r="L235" s="120"/>
      <c r="M235" s="111" t="e">
        <f>IF(MATCH(ReferralItems[[#This Row],[Age]],Age,0)&gt;5,"Table5","Table510")</f>
        <v>#N/A</v>
      </c>
    </row>
    <row r="236" spans="2:13" ht="19.2" customHeight="1" x14ac:dyDescent="0.2">
      <c r="B236" s="114">
        <f>ROW()-ROW(ReferralItems[[#Headers],[Reference number]])</f>
        <v>223</v>
      </c>
      <c r="C236" s="115"/>
      <c r="D236" s="116"/>
      <c r="E236" s="116"/>
      <c r="F236" s="117" t="str">
        <f>IF(ReferralItems[[#This Row],[Age]]="","",VLOOKUP(ReferralItems[[#This Row],[Age]],Lists!$J$2:$K$23,2,FALSE))</f>
        <v/>
      </c>
      <c r="G236" s="116"/>
      <c r="H236" s="121"/>
      <c r="I236" s="118"/>
      <c r="J236" s="118"/>
      <c r="K236" s="119"/>
      <c r="L236" s="120"/>
      <c r="M236" s="111" t="e">
        <f>IF(MATCH(ReferralItems[[#This Row],[Age]],Age,0)&gt;5,"Table5","Table510")</f>
        <v>#N/A</v>
      </c>
    </row>
    <row r="237" spans="2:13" ht="19.2" customHeight="1" x14ac:dyDescent="0.2">
      <c r="B237" s="114">
        <f>ROW()-ROW(ReferralItems[[#Headers],[Reference number]])</f>
        <v>224</v>
      </c>
      <c r="C237" s="115"/>
      <c r="D237" s="116"/>
      <c r="E237" s="116"/>
      <c r="F237" s="117" t="str">
        <f>IF(ReferralItems[[#This Row],[Age]]="","",VLOOKUP(ReferralItems[[#This Row],[Age]],Lists!$J$2:$K$23,2,FALSE))</f>
        <v/>
      </c>
      <c r="G237" s="116"/>
      <c r="H237" s="121"/>
      <c r="I237" s="118"/>
      <c r="J237" s="118"/>
      <c r="K237" s="119"/>
      <c r="L237" s="120"/>
      <c r="M237" s="111" t="e">
        <f>IF(MATCH(ReferralItems[[#This Row],[Age]],Age,0)&gt;5,"Table5","Table510")</f>
        <v>#N/A</v>
      </c>
    </row>
    <row r="238" spans="2:13" ht="19.2" customHeight="1" x14ac:dyDescent="0.2">
      <c r="B238" s="114">
        <f>ROW()-ROW(ReferralItems[[#Headers],[Reference number]])</f>
        <v>225</v>
      </c>
      <c r="C238" s="115"/>
      <c r="D238" s="116"/>
      <c r="E238" s="116"/>
      <c r="F238" s="117" t="str">
        <f>IF(ReferralItems[[#This Row],[Age]]="","",VLOOKUP(ReferralItems[[#This Row],[Age]],Lists!$J$2:$K$23,2,FALSE))</f>
        <v/>
      </c>
      <c r="G238" s="116"/>
      <c r="H238" s="121"/>
      <c r="I238" s="118"/>
      <c r="J238" s="118"/>
      <c r="K238" s="119"/>
      <c r="L238" s="120"/>
      <c r="M238" s="111" t="e">
        <f>IF(MATCH(ReferralItems[[#This Row],[Age]],Age,0)&gt;5,"Table5","Table510")</f>
        <v>#N/A</v>
      </c>
    </row>
    <row r="239" spans="2:13" ht="19.2" customHeight="1" x14ac:dyDescent="0.2">
      <c r="B239" s="114">
        <f>ROW()-ROW(ReferralItems[[#Headers],[Reference number]])</f>
        <v>226</v>
      </c>
      <c r="C239" s="115"/>
      <c r="D239" s="116"/>
      <c r="E239" s="116"/>
      <c r="F239" s="117" t="str">
        <f>IF(ReferralItems[[#This Row],[Age]]="","",VLOOKUP(ReferralItems[[#This Row],[Age]],Lists!$J$2:$K$23,2,FALSE))</f>
        <v/>
      </c>
      <c r="G239" s="116"/>
      <c r="H239" s="121"/>
      <c r="I239" s="118"/>
      <c r="J239" s="118"/>
      <c r="K239" s="119"/>
      <c r="L239" s="120"/>
      <c r="M239" s="111" t="e">
        <f>IF(MATCH(ReferralItems[[#This Row],[Age]],Age,0)&gt;5,"Table5","Table510")</f>
        <v>#N/A</v>
      </c>
    </row>
    <row r="240" spans="2:13" ht="19.2" customHeight="1" x14ac:dyDescent="0.2">
      <c r="B240" s="114">
        <f>ROW()-ROW(ReferralItems[[#Headers],[Reference number]])</f>
        <v>227</v>
      </c>
      <c r="C240" s="115"/>
      <c r="D240" s="116"/>
      <c r="E240" s="116"/>
      <c r="F240" s="117" t="str">
        <f>IF(ReferralItems[[#This Row],[Age]]="","",VLOOKUP(ReferralItems[[#This Row],[Age]],Lists!$J$2:$K$23,2,FALSE))</f>
        <v/>
      </c>
      <c r="G240" s="116"/>
      <c r="H240" s="121"/>
      <c r="I240" s="118"/>
      <c r="J240" s="118"/>
      <c r="K240" s="119"/>
      <c r="L240" s="120"/>
      <c r="M240" s="111" t="e">
        <f>IF(MATCH(ReferralItems[[#This Row],[Age]],Age,0)&gt;5,"Table5","Table510")</f>
        <v>#N/A</v>
      </c>
    </row>
    <row r="241" spans="2:13" ht="19.2" customHeight="1" x14ac:dyDescent="0.2">
      <c r="B241" s="114">
        <f>ROW()-ROW(ReferralItems[[#Headers],[Reference number]])</f>
        <v>228</v>
      </c>
      <c r="C241" s="115"/>
      <c r="D241" s="116"/>
      <c r="E241" s="116"/>
      <c r="F241" s="117" t="str">
        <f>IF(ReferralItems[[#This Row],[Age]]="","",VLOOKUP(ReferralItems[[#This Row],[Age]],Lists!$J$2:$K$23,2,FALSE))</f>
        <v/>
      </c>
      <c r="G241" s="116"/>
      <c r="H241" s="121"/>
      <c r="I241" s="118"/>
      <c r="J241" s="118"/>
      <c r="K241" s="119"/>
      <c r="L241" s="120"/>
      <c r="M241" s="111" t="e">
        <f>IF(MATCH(ReferralItems[[#This Row],[Age]],Age,0)&gt;5,"Table5","Table510")</f>
        <v>#N/A</v>
      </c>
    </row>
    <row r="242" spans="2:13" ht="19.2" customHeight="1" x14ac:dyDescent="0.2">
      <c r="B242" s="114">
        <f>ROW()-ROW(ReferralItems[[#Headers],[Reference number]])</f>
        <v>229</v>
      </c>
      <c r="C242" s="115"/>
      <c r="D242" s="116"/>
      <c r="E242" s="116"/>
      <c r="F242" s="117" t="str">
        <f>IF(ReferralItems[[#This Row],[Age]]="","",VLOOKUP(ReferralItems[[#This Row],[Age]],Lists!$J$2:$K$23,2,FALSE))</f>
        <v/>
      </c>
      <c r="G242" s="116"/>
      <c r="H242" s="121"/>
      <c r="I242" s="118"/>
      <c r="J242" s="118"/>
      <c r="K242" s="119"/>
      <c r="L242" s="120"/>
      <c r="M242" s="111" t="e">
        <f>IF(MATCH(ReferralItems[[#This Row],[Age]],Age,0)&gt;5,"Table5","Table510")</f>
        <v>#N/A</v>
      </c>
    </row>
    <row r="243" spans="2:13" ht="19.2" customHeight="1" x14ac:dyDescent="0.2">
      <c r="B243" s="114">
        <f>ROW()-ROW(ReferralItems[[#Headers],[Reference number]])</f>
        <v>230</v>
      </c>
      <c r="C243" s="115"/>
      <c r="D243" s="116"/>
      <c r="E243" s="116"/>
      <c r="F243" s="117" t="str">
        <f>IF(ReferralItems[[#This Row],[Age]]="","",VLOOKUP(ReferralItems[[#This Row],[Age]],Lists!$J$2:$K$23,2,FALSE))</f>
        <v/>
      </c>
      <c r="G243" s="116"/>
      <c r="H243" s="121"/>
      <c r="I243" s="118"/>
      <c r="J243" s="118"/>
      <c r="K243" s="119"/>
      <c r="L243" s="120"/>
      <c r="M243" s="111" t="e">
        <f>IF(MATCH(ReferralItems[[#This Row],[Age]],Age,0)&gt;5,"Table5","Table510")</f>
        <v>#N/A</v>
      </c>
    </row>
    <row r="244" spans="2:13" ht="19.2" customHeight="1" x14ac:dyDescent="0.2">
      <c r="B244" s="114">
        <f>ROW()-ROW(ReferralItems[[#Headers],[Reference number]])</f>
        <v>231</v>
      </c>
      <c r="C244" s="115"/>
      <c r="D244" s="116"/>
      <c r="E244" s="116"/>
      <c r="F244" s="117" t="str">
        <f>IF(ReferralItems[[#This Row],[Age]]="","",VLOOKUP(ReferralItems[[#This Row],[Age]],Lists!$J$2:$K$23,2,FALSE))</f>
        <v/>
      </c>
      <c r="G244" s="116"/>
      <c r="H244" s="121"/>
      <c r="I244" s="118"/>
      <c r="J244" s="118"/>
      <c r="K244" s="119"/>
      <c r="L244" s="120"/>
      <c r="M244" s="111" t="e">
        <f>IF(MATCH(ReferralItems[[#This Row],[Age]],Age,0)&gt;5,"Table5","Table510")</f>
        <v>#N/A</v>
      </c>
    </row>
    <row r="245" spans="2:13" ht="19.2" customHeight="1" x14ac:dyDescent="0.2">
      <c r="B245" s="114">
        <f>ROW()-ROW(ReferralItems[[#Headers],[Reference number]])</f>
        <v>232</v>
      </c>
      <c r="C245" s="115"/>
      <c r="D245" s="116"/>
      <c r="E245" s="116"/>
      <c r="F245" s="117" t="str">
        <f>IF(ReferralItems[[#This Row],[Age]]="","",VLOOKUP(ReferralItems[[#This Row],[Age]],Lists!$J$2:$K$23,2,FALSE))</f>
        <v/>
      </c>
      <c r="G245" s="116"/>
      <c r="H245" s="121"/>
      <c r="I245" s="118"/>
      <c r="J245" s="118"/>
      <c r="K245" s="119"/>
      <c r="L245" s="120"/>
      <c r="M245" s="111" t="e">
        <f>IF(MATCH(ReferralItems[[#This Row],[Age]],Age,0)&gt;5,"Table5","Table510")</f>
        <v>#N/A</v>
      </c>
    </row>
    <row r="246" spans="2:13" ht="19.2" customHeight="1" x14ac:dyDescent="0.2">
      <c r="B246" s="114">
        <f>ROW()-ROW(ReferralItems[[#Headers],[Reference number]])</f>
        <v>233</v>
      </c>
      <c r="C246" s="115"/>
      <c r="D246" s="116"/>
      <c r="E246" s="116"/>
      <c r="F246" s="117" t="str">
        <f>IF(ReferralItems[[#This Row],[Age]]="","",VLOOKUP(ReferralItems[[#This Row],[Age]],Lists!$J$2:$K$23,2,FALSE))</f>
        <v/>
      </c>
      <c r="G246" s="116"/>
      <c r="H246" s="121"/>
      <c r="I246" s="118"/>
      <c r="J246" s="118"/>
      <c r="K246" s="119"/>
      <c r="L246" s="120"/>
      <c r="M246" s="111" t="e">
        <f>IF(MATCH(ReferralItems[[#This Row],[Age]],Age,0)&gt;5,"Table5","Table510")</f>
        <v>#N/A</v>
      </c>
    </row>
    <row r="247" spans="2:13" ht="19.2" customHeight="1" x14ac:dyDescent="0.2">
      <c r="B247" s="114">
        <f>ROW()-ROW(ReferralItems[[#Headers],[Reference number]])</f>
        <v>234</v>
      </c>
      <c r="C247" s="115"/>
      <c r="D247" s="116"/>
      <c r="E247" s="116"/>
      <c r="F247" s="117" t="str">
        <f>IF(ReferralItems[[#This Row],[Age]]="","",VLOOKUP(ReferralItems[[#This Row],[Age]],Lists!$J$2:$K$23,2,FALSE))</f>
        <v/>
      </c>
      <c r="G247" s="116"/>
      <c r="H247" s="121"/>
      <c r="I247" s="118"/>
      <c r="J247" s="118"/>
      <c r="K247" s="119"/>
      <c r="L247" s="120"/>
      <c r="M247" s="111" t="e">
        <f>IF(MATCH(ReferralItems[[#This Row],[Age]],Age,0)&gt;5,"Table5","Table510")</f>
        <v>#N/A</v>
      </c>
    </row>
    <row r="248" spans="2:13" ht="19.2" customHeight="1" x14ac:dyDescent="0.2">
      <c r="B248" s="114">
        <f>ROW()-ROW(ReferralItems[[#Headers],[Reference number]])</f>
        <v>235</v>
      </c>
      <c r="C248" s="115"/>
      <c r="D248" s="116"/>
      <c r="E248" s="116"/>
      <c r="F248" s="117" t="str">
        <f>IF(ReferralItems[[#This Row],[Age]]="","",VLOOKUP(ReferralItems[[#This Row],[Age]],Lists!$J$2:$K$23,2,FALSE))</f>
        <v/>
      </c>
      <c r="G248" s="116"/>
      <c r="H248" s="121"/>
      <c r="I248" s="118"/>
      <c r="J248" s="118"/>
      <c r="K248" s="119"/>
      <c r="L248" s="120"/>
      <c r="M248" s="111" t="e">
        <f>IF(MATCH(ReferralItems[[#This Row],[Age]],Age,0)&gt;5,"Table5","Table510")</f>
        <v>#N/A</v>
      </c>
    </row>
    <row r="249" spans="2:13" ht="19.2" customHeight="1" x14ac:dyDescent="0.2">
      <c r="B249" s="114">
        <f>ROW()-ROW(ReferralItems[[#Headers],[Reference number]])</f>
        <v>236</v>
      </c>
      <c r="C249" s="115"/>
      <c r="D249" s="116"/>
      <c r="E249" s="116"/>
      <c r="F249" s="117" t="str">
        <f>IF(ReferralItems[[#This Row],[Age]]="","",VLOOKUP(ReferralItems[[#This Row],[Age]],Lists!$J$2:$K$23,2,FALSE))</f>
        <v/>
      </c>
      <c r="G249" s="116"/>
      <c r="H249" s="121"/>
      <c r="I249" s="118"/>
      <c r="J249" s="118"/>
      <c r="K249" s="119"/>
      <c r="L249" s="120"/>
      <c r="M249" s="111" t="e">
        <f>IF(MATCH(ReferralItems[[#This Row],[Age]],Age,0)&gt;5,"Table5","Table510")</f>
        <v>#N/A</v>
      </c>
    </row>
    <row r="250" spans="2:13" ht="19.2" customHeight="1" x14ac:dyDescent="0.2">
      <c r="B250" s="114">
        <f>ROW()-ROW(ReferralItems[[#Headers],[Reference number]])</f>
        <v>237</v>
      </c>
      <c r="C250" s="115"/>
      <c r="D250" s="116"/>
      <c r="E250" s="116"/>
      <c r="F250" s="117" t="str">
        <f>IF(ReferralItems[[#This Row],[Age]]="","",VLOOKUP(ReferralItems[[#This Row],[Age]],Lists!$J$2:$K$23,2,FALSE))</f>
        <v/>
      </c>
      <c r="G250" s="116"/>
      <c r="H250" s="121"/>
      <c r="I250" s="118"/>
      <c r="J250" s="118"/>
      <c r="K250" s="119"/>
      <c r="L250" s="120"/>
      <c r="M250" s="111" t="e">
        <f>IF(MATCH(ReferralItems[[#This Row],[Age]],Age,0)&gt;5,"Table5","Table510")</f>
        <v>#N/A</v>
      </c>
    </row>
    <row r="251" spans="2:13" ht="19.2" customHeight="1" x14ac:dyDescent="0.2">
      <c r="B251" s="114">
        <f>ROW()-ROW(ReferralItems[[#Headers],[Reference number]])</f>
        <v>238</v>
      </c>
      <c r="C251" s="115"/>
      <c r="D251" s="116"/>
      <c r="E251" s="116"/>
      <c r="F251" s="117" t="str">
        <f>IF(ReferralItems[[#This Row],[Age]]="","",VLOOKUP(ReferralItems[[#This Row],[Age]],Lists!$J$2:$K$23,2,FALSE))</f>
        <v/>
      </c>
      <c r="G251" s="116"/>
      <c r="H251" s="121"/>
      <c r="I251" s="118"/>
      <c r="J251" s="118"/>
      <c r="K251" s="119"/>
      <c r="L251" s="120"/>
      <c r="M251" s="111" t="e">
        <f>IF(MATCH(ReferralItems[[#This Row],[Age]],Age,0)&gt;5,"Table5","Table510")</f>
        <v>#N/A</v>
      </c>
    </row>
    <row r="252" spans="2:13" ht="19.2" customHeight="1" x14ac:dyDescent="0.2">
      <c r="B252" s="114">
        <f>ROW()-ROW(ReferralItems[[#Headers],[Reference number]])</f>
        <v>239</v>
      </c>
      <c r="C252" s="115"/>
      <c r="D252" s="116"/>
      <c r="E252" s="116"/>
      <c r="F252" s="117" t="str">
        <f>IF(ReferralItems[[#This Row],[Age]]="","",VLOOKUP(ReferralItems[[#This Row],[Age]],Lists!$J$2:$K$23,2,FALSE))</f>
        <v/>
      </c>
      <c r="G252" s="116"/>
      <c r="H252" s="121"/>
      <c r="I252" s="118"/>
      <c r="J252" s="118"/>
      <c r="K252" s="119"/>
      <c r="L252" s="120"/>
      <c r="M252" s="111" t="e">
        <f>IF(MATCH(ReferralItems[[#This Row],[Age]],Age,0)&gt;5,"Table5","Table510")</f>
        <v>#N/A</v>
      </c>
    </row>
    <row r="253" spans="2:13" ht="19.2" customHeight="1" x14ac:dyDescent="0.2">
      <c r="B253" s="114">
        <f>ROW()-ROW(ReferralItems[[#Headers],[Reference number]])</f>
        <v>240</v>
      </c>
      <c r="C253" s="115"/>
      <c r="D253" s="116"/>
      <c r="E253" s="116"/>
      <c r="F253" s="117" t="str">
        <f>IF(ReferralItems[[#This Row],[Age]]="","",VLOOKUP(ReferralItems[[#This Row],[Age]],Lists!$J$2:$K$23,2,FALSE))</f>
        <v/>
      </c>
      <c r="G253" s="116"/>
      <c r="H253" s="121"/>
      <c r="I253" s="118"/>
      <c r="J253" s="118"/>
      <c r="K253" s="119"/>
      <c r="L253" s="120"/>
      <c r="M253" s="111" t="e">
        <f>IF(MATCH(ReferralItems[[#This Row],[Age]],Age,0)&gt;5,"Table5","Table510")</f>
        <v>#N/A</v>
      </c>
    </row>
    <row r="254" spans="2:13" ht="19.2" customHeight="1" x14ac:dyDescent="0.2">
      <c r="B254" s="114">
        <f>ROW()-ROW(ReferralItems[[#Headers],[Reference number]])</f>
        <v>241</v>
      </c>
      <c r="C254" s="115"/>
      <c r="D254" s="116"/>
      <c r="E254" s="116"/>
      <c r="F254" s="117" t="str">
        <f>IF(ReferralItems[[#This Row],[Age]]="","",VLOOKUP(ReferralItems[[#This Row],[Age]],Lists!$J$2:$K$23,2,FALSE))</f>
        <v/>
      </c>
      <c r="G254" s="116"/>
      <c r="H254" s="121"/>
      <c r="I254" s="118"/>
      <c r="J254" s="118"/>
      <c r="K254" s="119"/>
      <c r="L254" s="120"/>
      <c r="M254" s="111" t="e">
        <f>IF(MATCH(ReferralItems[[#This Row],[Age]],Age,0)&gt;5,"Table5","Table510")</f>
        <v>#N/A</v>
      </c>
    </row>
    <row r="255" spans="2:13" ht="19.2" customHeight="1" x14ac:dyDescent="0.2">
      <c r="B255" s="114">
        <f>ROW()-ROW(ReferralItems[[#Headers],[Reference number]])</f>
        <v>242</v>
      </c>
      <c r="C255" s="115"/>
      <c r="D255" s="116"/>
      <c r="E255" s="116"/>
      <c r="F255" s="117" t="str">
        <f>IF(ReferralItems[[#This Row],[Age]]="","",VLOOKUP(ReferralItems[[#This Row],[Age]],Lists!$J$2:$K$23,2,FALSE))</f>
        <v/>
      </c>
      <c r="G255" s="116"/>
      <c r="H255" s="121"/>
      <c r="I255" s="118"/>
      <c r="J255" s="118"/>
      <c r="K255" s="119"/>
      <c r="L255" s="120"/>
      <c r="M255" s="111" t="e">
        <f>IF(MATCH(ReferralItems[[#This Row],[Age]],Age,0)&gt;5,"Table5","Table510")</f>
        <v>#N/A</v>
      </c>
    </row>
    <row r="256" spans="2:13" ht="19.2" customHeight="1" x14ac:dyDescent="0.2">
      <c r="B256" s="114">
        <f>ROW()-ROW(ReferralItems[[#Headers],[Reference number]])</f>
        <v>243</v>
      </c>
      <c r="C256" s="115"/>
      <c r="D256" s="116"/>
      <c r="E256" s="116"/>
      <c r="F256" s="117" t="str">
        <f>IF(ReferralItems[[#This Row],[Age]]="","",VLOOKUP(ReferralItems[[#This Row],[Age]],Lists!$J$2:$K$23,2,FALSE))</f>
        <v/>
      </c>
      <c r="G256" s="116"/>
      <c r="H256" s="121"/>
      <c r="I256" s="118"/>
      <c r="J256" s="118"/>
      <c r="K256" s="119"/>
      <c r="L256" s="120"/>
      <c r="M256" s="111" t="e">
        <f>IF(MATCH(ReferralItems[[#This Row],[Age]],Age,0)&gt;5,"Table5","Table510")</f>
        <v>#N/A</v>
      </c>
    </row>
    <row r="257" spans="2:13" ht="19.2" customHeight="1" x14ac:dyDescent="0.2">
      <c r="B257" s="114">
        <f>ROW()-ROW(ReferralItems[[#Headers],[Reference number]])</f>
        <v>244</v>
      </c>
      <c r="C257" s="115"/>
      <c r="D257" s="116"/>
      <c r="E257" s="116"/>
      <c r="F257" s="117" t="str">
        <f>IF(ReferralItems[[#This Row],[Age]]="","",VLOOKUP(ReferralItems[[#This Row],[Age]],Lists!$J$2:$K$23,2,FALSE))</f>
        <v/>
      </c>
      <c r="G257" s="116"/>
      <c r="H257" s="121"/>
      <c r="I257" s="118"/>
      <c r="J257" s="118"/>
      <c r="K257" s="119"/>
      <c r="L257" s="120"/>
      <c r="M257" s="111" t="e">
        <f>IF(MATCH(ReferralItems[[#This Row],[Age]],Age,0)&gt;5,"Table5","Table510")</f>
        <v>#N/A</v>
      </c>
    </row>
    <row r="258" spans="2:13" ht="19.2" customHeight="1" x14ac:dyDescent="0.2">
      <c r="B258" s="114">
        <f>ROW()-ROW(ReferralItems[[#Headers],[Reference number]])</f>
        <v>245</v>
      </c>
      <c r="C258" s="115"/>
      <c r="D258" s="116"/>
      <c r="E258" s="116"/>
      <c r="F258" s="117" t="str">
        <f>IF(ReferralItems[[#This Row],[Age]]="","",VLOOKUP(ReferralItems[[#This Row],[Age]],Lists!$J$2:$K$23,2,FALSE))</f>
        <v/>
      </c>
      <c r="G258" s="116"/>
      <c r="H258" s="121"/>
      <c r="I258" s="118"/>
      <c r="J258" s="118"/>
      <c r="K258" s="119"/>
      <c r="L258" s="120"/>
      <c r="M258" s="111" t="e">
        <f>IF(MATCH(ReferralItems[[#This Row],[Age]],Age,0)&gt;5,"Table5","Table510")</f>
        <v>#N/A</v>
      </c>
    </row>
    <row r="259" spans="2:13" ht="19.2" customHeight="1" x14ac:dyDescent="0.2">
      <c r="B259" s="114">
        <f>ROW()-ROW(ReferralItems[[#Headers],[Reference number]])</f>
        <v>246</v>
      </c>
      <c r="C259" s="115"/>
      <c r="D259" s="116"/>
      <c r="E259" s="116"/>
      <c r="F259" s="117" t="str">
        <f>IF(ReferralItems[[#This Row],[Age]]="","",VLOOKUP(ReferralItems[[#This Row],[Age]],Lists!$J$2:$K$23,2,FALSE))</f>
        <v/>
      </c>
      <c r="G259" s="116"/>
      <c r="H259" s="121"/>
      <c r="I259" s="118"/>
      <c r="J259" s="118"/>
      <c r="K259" s="119"/>
      <c r="L259" s="120"/>
      <c r="M259" s="111" t="e">
        <f>IF(MATCH(ReferralItems[[#This Row],[Age]],Age,0)&gt;5,"Table5","Table510")</f>
        <v>#N/A</v>
      </c>
    </row>
    <row r="260" spans="2:13" ht="19.2" customHeight="1" x14ac:dyDescent="0.2">
      <c r="B260" s="114">
        <f>ROW()-ROW(ReferralItems[[#Headers],[Reference number]])</f>
        <v>247</v>
      </c>
      <c r="C260" s="115"/>
      <c r="D260" s="116"/>
      <c r="E260" s="116"/>
      <c r="F260" s="117" t="str">
        <f>IF(ReferralItems[[#This Row],[Age]]="","",VLOOKUP(ReferralItems[[#This Row],[Age]],Lists!$J$2:$K$23,2,FALSE))</f>
        <v/>
      </c>
      <c r="G260" s="116"/>
      <c r="H260" s="121"/>
      <c r="I260" s="118"/>
      <c r="J260" s="118"/>
      <c r="K260" s="119"/>
      <c r="L260" s="120"/>
      <c r="M260" s="111" t="e">
        <f>IF(MATCH(ReferralItems[[#This Row],[Age]],Age,0)&gt;5,"Table5","Table510")</f>
        <v>#N/A</v>
      </c>
    </row>
    <row r="261" spans="2:13" ht="19.2" customHeight="1" x14ac:dyDescent="0.2">
      <c r="B261" s="114">
        <f>ROW()-ROW(ReferralItems[[#Headers],[Reference number]])</f>
        <v>248</v>
      </c>
      <c r="C261" s="115"/>
      <c r="D261" s="116"/>
      <c r="E261" s="116"/>
      <c r="F261" s="117" t="str">
        <f>IF(ReferralItems[[#This Row],[Age]]="","",VLOOKUP(ReferralItems[[#This Row],[Age]],Lists!$J$2:$K$23,2,FALSE))</f>
        <v/>
      </c>
      <c r="G261" s="116"/>
      <c r="H261" s="121"/>
      <c r="I261" s="118"/>
      <c r="J261" s="118"/>
      <c r="K261" s="119"/>
      <c r="L261" s="120"/>
      <c r="M261" s="111" t="e">
        <f>IF(MATCH(ReferralItems[[#This Row],[Age]],Age,0)&gt;5,"Table5","Table510")</f>
        <v>#N/A</v>
      </c>
    </row>
    <row r="262" spans="2:13" ht="19.2" customHeight="1" x14ac:dyDescent="0.2">
      <c r="B262" s="114">
        <f>ROW()-ROW(ReferralItems[[#Headers],[Reference number]])</f>
        <v>249</v>
      </c>
      <c r="C262" s="115"/>
      <c r="D262" s="116"/>
      <c r="E262" s="116"/>
      <c r="F262" s="117" t="str">
        <f>IF(ReferralItems[[#This Row],[Age]]="","",VLOOKUP(ReferralItems[[#This Row],[Age]],Lists!$J$2:$K$23,2,FALSE))</f>
        <v/>
      </c>
      <c r="G262" s="116"/>
      <c r="H262" s="121"/>
      <c r="I262" s="118"/>
      <c r="J262" s="118"/>
      <c r="K262" s="119"/>
      <c r="L262" s="120"/>
      <c r="M262" s="111" t="e">
        <f>IF(MATCH(ReferralItems[[#This Row],[Age]],Age,0)&gt;5,"Table5","Table510")</f>
        <v>#N/A</v>
      </c>
    </row>
    <row r="263" spans="2:13" ht="19.2" customHeight="1" x14ac:dyDescent="0.2">
      <c r="B263" s="114">
        <f>ROW()-ROW(ReferralItems[[#Headers],[Reference number]])</f>
        <v>250</v>
      </c>
      <c r="C263" s="115"/>
      <c r="D263" s="116"/>
      <c r="E263" s="116"/>
      <c r="F263" s="117" t="str">
        <f>IF(ReferralItems[[#This Row],[Age]]="","",VLOOKUP(ReferralItems[[#This Row],[Age]],Lists!$J$2:$K$23,2,FALSE))</f>
        <v/>
      </c>
      <c r="G263" s="116"/>
      <c r="H263" s="121"/>
      <c r="I263" s="118"/>
      <c r="J263" s="118"/>
      <c r="K263" s="119"/>
      <c r="L263" s="120"/>
      <c r="M263" s="111" t="e">
        <f>IF(MATCH(ReferralItems[[#This Row],[Age]],Age,0)&gt;5,"Table5","Table510")</f>
        <v>#N/A</v>
      </c>
    </row>
    <row r="264" spans="2:13" ht="19.2" customHeight="1" x14ac:dyDescent="0.2">
      <c r="B264" s="114">
        <f>ROW()-ROW(ReferralItems[[#Headers],[Reference number]])</f>
        <v>251</v>
      </c>
      <c r="C264" s="115"/>
      <c r="D264" s="116"/>
      <c r="E264" s="116"/>
      <c r="F264" s="117" t="str">
        <f>IF(ReferralItems[[#This Row],[Age]]="","",VLOOKUP(ReferralItems[[#This Row],[Age]],Lists!$J$2:$K$23,2,FALSE))</f>
        <v/>
      </c>
      <c r="G264" s="116"/>
      <c r="H264" s="121"/>
      <c r="I264" s="118"/>
      <c r="J264" s="118"/>
      <c r="K264" s="119"/>
      <c r="L264" s="120"/>
      <c r="M264" s="111" t="e">
        <f>IF(MATCH(ReferralItems[[#This Row],[Age]],Age,0)&gt;5,"Table5","Table510")</f>
        <v>#N/A</v>
      </c>
    </row>
    <row r="265" spans="2:13" ht="19.2" customHeight="1" x14ac:dyDescent="0.2">
      <c r="B265" s="114">
        <f>ROW()-ROW(ReferralItems[[#Headers],[Reference number]])</f>
        <v>252</v>
      </c>
      <c r="C265" s="115"/>
      <c r="D265" s="116"/>
      <c r="E265" s="116"/>
      <c r="F265" s="117" t="str">
        <f>IF(ReferralItems[[#This Row],[Age]]="","",VLOOKUP(ReferralItems[[#This Row],[Age]],Lists!$J$2:$K$23,2,FALSE))</f>
        <v/>
      </c>
      <c r="G265" s="116"/>
      <c r="H265" s="121"/>
      <c r="I265" s="118"/>
      <c r="J265" s="118"/>
      <c r="K265" s="119"/>
      <c r="L265" s="120"/>
      <c r="M265" s="111" t="e">
        <f>IF(MATCH(ReferralItems[[#This Row],[Age]],Age,0)&gt;5,"Table5","Table510")</f>
        <v>#N/A</v>
      </c>
    </row>
    <row r="266" spans="2:13" ht="19.2" customHeight="1" x14ac:dyDescent="0.2">
      <c r="B266" s="114">
        <f>ROW()-ROW(ReferralItems[[#Headers],[Reference number]])</f>
        <v>253</v>
      </c>
      <c r="C266" s="115"/>
      <c r="D266" s="116"/>
      <c r="E266" s="116"/>
      <c r="F266" s="117" t="str">
        <f>IF(ReferralItems[[#This Row],[Age]]="","",VLOOKUP(ReferralItems[[#This Row],[Age]],Lists!$J$2:$K$23,2,FALSE))</f>
        <v/>
      </c>
      <c r="G266" s="116"/>
      <c r="H266" s="121"/>
      <c r="I266" s="118"/>
      <c r="J266" s="118"/>
      <c r="K266" s="119"/>
      <c r="L266" s="120"/>
      <c r="M266" s="111" t="e">
        <f>IF(MATCH(ReferralItems[[#This Row],[Age]],Age,0)&gt;5,"Table5","Table510")</f>
        <v>#N/A</v>
      </c>
    </row>
    <row r="267" spans="2:13" ht="19.2" customHeight="1" x14ac:dyDescent="0.2">
      <c r="B267" s="114">
        <f>ROW()-ROW(ReferralItems[[#Headers],[Reference number]])</f>
        <v>254</v>
      </c>
      <c r="C267" s="115"/>
      <c r="D267" s="116"/>
      <c r="E267" s="116"/>
      <c r="F267" s="117" t="str">
        <f>IF(ReferralItems[[#This Row],[Age]]="","",VLOOKUP(ReferralItems[[#This Row],[Age]],Lists!$J$2:$K$23,2,FALSE))</f>
        <v/>
      </c>
      <c r="G267" s="116"/>
      <c r="H267" s="121"/>
      <c r="I267" s="118"/>
      <c r="J267" s="118"/>
      <c r="K267" s="119"/>
      <c r="L267" s="120"/>
      <c r="M267" s="111" t="e">
        <f>IF(MATCH(ReferralItems[[#This Row],[Age]],Age,0)&gt;5,"Table5","Table510")</f>
        <v>#N/A</v>
      </c>
    </row>
    <row r="268" spans="2:13" ht="19.2" customHeight="1" x14ac:dyDescent="0.2">
      <c r="B268" s="114">
        <f>ROW()-ROW(ReferralItems[[#Headers],[Reference number]])</f>
        <v>255</v>
      </c>
      <c r="C268" s="115"/>
      <c r="D268" s="116"/>
      <c r="E268" s="116"/>
      <c r="F268" s="117" t="str">
        <f>IF(ReferralItems[[#This Row],[Age]]="","",VLOOKUP(ReferralItems[[#This Row],[Age]],Lists!$J$2:$K$23,2,FALSE))</f>
        <v/>
      </c>
      <c r="G268" s="116"/>
      <c r="H268" s="121"/>
      <c r="I268" s="118"/>
      <c r="J268" s="118"/>
      <c r="K268" s="119"/>
      <c r="L268" s="120"/>
      <c r="M268" s="111" t="e">
        <f>IF(MATCH(ReferralItems[[#This Row],[Age]],Age,0)&gt;5,"Table5","Table510")</f>
        <v>#N/A</v>
      </c>
    </row>
    <row r="269" spans="2:13" ht="19.2" customHeight="1" x14ac:dyDescent="0.2">
      <c r="B269" s="114">
        <f>ROW()-ROW(ReferralItems[[#Headers],[Reference number]])</f>
        <v>256</v>
      </c>
      <c r="C269" s="115"/>
      <c r="D269" s="116"/>
      <c r="E269" s="116"/>
      <c r="F269" s="117" t="str">
        <f>IF(ReferralItems[[#This Row],[Age]]="","",VLOOKUP(ReferralItems[[#This Row],[Age]],Lists!$J$2:$K$23,2,FALSE))</f>
        <v/>
      </c>
      <c r="G269" s="116"/>
      <c r="H269" s="121"/>
      <c r="I269" s="118"/>
      <c r="J269" s="118"/>
      <c r="K269" s="119"/>
      <c r="L269" s="120"/>
      <c r="M269" s="111" t="e">
        <f>IF(MATCH(ReferralItems[[#This Row],[Age]],Age,0)&gt;5,"Table5","Table510")</f>
        <v>#N/A</v>
      </c>
    </row>
    <row r="270" spans="2:13" ht="19.2" customHeight="1" x14ac:dyDescent="0.2">
      <c r="B270" s="114">
        <f>ROW()-ROW(ReferralItems[[#Headers],[Reference number]])</f>
        <v>257</v>
      </c>
      <c r="C270" s="115"/>
      <c r="D270" s="116"/>
      <c r="E270" s="116"/>
      <c r="F270" s="117" t="str">
        <f>IF(ReferralItems[[#This Row],[Age]]="","",VLOOKUP(ReferralItems[[#This Row],[Age]],Lists!$J$2:$K$23,2,FALSE))</f>
        <v/>
      </c>
      <c r="G270" s="116"/>
      <c r="H270" s="121"/>
      <c r="I270" s="118"/>
      <c r="J270" s="118"/>
      <c r="K270" s="119"/>
      <c r="L270" s="120"/>
      <c r="M270" s="111" t="e">
        <f>IF(MATCH(ReferralItems[[#This Row],[Age]],Age,0)&gt;5,"Table5","Table510")</f>
        <v>#N/A</v>
      </c>
    </row>
    <row r="271" spans="2:13" ht="19.2" customHeight="1" x14ac:dyDescent="0.2">
      <c r="B271" s="114">
        <f>ROW()-ROW(ReferralItems[[#Headers],[Reference number]])</f>
        <v>258</v>
      </c>
      <c r="C271" s="115"/>
      <c r="D271" s="116"/>
      <c r="E271" s="116"/>
      <c r="F271" s="117" t="str">
        <f>IF(ReferralItems[[#This Row],[Age]]="","",VLOOKUP(ReferralItems[[#This Row],[Age]],Lists!$J$2:$K$23,2,FALSE))</f>
        <v/>
      </c>
      <c r="G271" s="116"/>
      <c r="H271" s="121"/>
      <c r="I271" s="118"/>
      <c r="J271" s="118"/>
      <c r="K271" s="119"/>
      <c r="L271" s="120"/>
      <c r="M271" s="111" t="e">
        <f>IF(MATCH(ReferralItems[[#This Row],[Age]],Age,0)&gt;5,"Table5","Table510")</f>
        <v>#N/A</v>
      </c>
    </row>
    <row r="272" spans="2:13" ht="19.2" customHeight="1" x14ac:dyDescent="0.2">
      <c r="B272" s="114">
        <f>ROW()-ROW(ReferralItems[[#Headers],[Reference number]])</f>
        <v>259</v>
      </c>
      <c r="C272" s="115"/>
      <c r="D272" s="116"/>
      <c r="E272" s="116"/>
      <c r="F272" s="117" t="str">
        <f>IF(ReferralItems[[#This Row],[Age]]="","",VLOOKUP(ReferralItems[[#This Row],[Age]],Lists!$J$2:$K$23,2,FALSE))</f>
        <v/>
      </c>
      <c r="G272" s="116"/>
      <c r="H272" s="121"/>
      <c r="I272" s="118"/>
      <c r="J272" s="118"/>
      <c r="K272" s="119"/>
      <c r="L272" s="120"/>
      <c r="M272" s="111" t="e">
        <f>IF(MATCH(ReferralItems[[#This Row],[Age]],Age,0)&gt;5,"Table5","Table510")</f>
        <v>#N/A</v>
      </c>
    </row>
    <row r="273" spans="2:13" ht="19.2" customHeight="1" x14ac:dyDescent="0.2">
      <c r="B273" s="114">
        <f>ROW()-ROW(ReferralItems[[#Headers],[Reference number]])</f>
        <v>260</v>
      </c>
      <c r="C273" s="115"/>
      <c r="D273" s="116"/>
      <c r="E273" s="116"/>
      <c r="F273" s="117" t="str">
        <f>IF(ReferralItems[[#This Row],[Age]]="","",VLOOKUP(ReferralItems[[#This Row],[Age]],Lists!$J$2:$K$23,2,FALSE))</f>
        <v/>
      </c>
      <c r="G273" s="116"/>
      <c r="H273" s="121"/>
      <c r="I273" s="118"/>
      <c r="J273" s="118"/>
      <c r="K273" s="119"/>
      <c r="L273" s="120"/>
      <c r="M273" s="111" t="e">
        <f>IF(MATCH(ReferralItems[[#This Row],[Age]],Age,0)&gt;5,"Table5","Table510")</f>
        <v>#N/A</v>
      </c>
    </row>
    <row r="274" spans="2:13" ht="19.2" customHeight="1" x14ac:dyDescent="0.2">
      <c r="B274" s="114">
        <f>ROW()-ROW(ReferralItems[[#Headers],[Reference number]])</f>
        <v>261</v>
      </c>
      <c r="C274" s="115"/>
      <c r="D274" s="116"/>
      <c r="E274" s="116"/>
      <c r="F274" s="117" t="str">
        <f>IF(ReferralItems[[#This Row],[Age]]="","",VLOOKUP(ReferralItems[[#This Row],[Age]],Lists!$J$2:$K$23,2,FALSE))</f>
        <v/>
      </c>
      <c r="G274" s="116"/>
      <c r="H274" s="121"/>
      <c r="I274" s="118"/>
      <c r="J274" s="118"/>
      <c r="K274" s="119"/>
      <c r="L274" s="120"/>
      <c r="M274" s="111" t="e">
        <f>IF(MATCH(ReferralItems[[#This Row],[Age]],Age,0)&gt;5,"Table5","Table510")</f>
        <v>#N/A</v>
      </c>
    </row>
    <row r="275" spans="2:13" ht="19.2" customHeight="1" x14ac:dyDescent="0.2">
      <c r="B275" s="114">
        <f>ROW()-ROW(ReferralItems[[#Headers],[Reference number]])</f>
        <v>262</v>
      </c>
      <c r="C275" s="115"/>
      <c r="D275" s="116"/>
      <c r="E275" s="116"/>
      <c r="F275" s="117" t="str">
        <f>IF(ReferralItems[[#This Row],[Age]]="","",VLOOKUP(ReferralItems[[#This Row],[Age]],Lists!$J$2:$K$23,2,FALSE))</f>
        <v/>
      </c>
      <c r="G275" s="116"/>
      <c r="H275" s="121"/>
      <c r="I275" s="118"/>
      <c r="J275" s="118"/>
      <c r="K275" s="119"/>
      <c r="L275" s="120"/>
      <c r="M275" s="111" t="e">
        <f>IF(MATCH(ReferralItems[[#This Row],[Age]],Age,0)&gt;5,"Table5","Table510")</f>
        <v>#N/A</v>
      </c>
    </row>
    <row r="276" spans="2:13" ht="19.2" customHeight="1" x14ac:dyDescent="0.2">
      <c r="B276" s="114">
        <f>ROW()-ROW(ReferralItems[[#Headers],[Reference number]])</f>
        <v>263</v>
      </c>
      <c r="C276" s="115"/>
      <c r="D276" s="116"/>
      <c r="E276" s="116"/>
      <c r="F276" s="117" t="str">
        <f>IF(ReferralItems[[#This Row],[Age]]="","",VLOOKUP(ReferralItems[[#This Row],[Age]],Lists!$J$2:$K$23,2,FALSE))</f>
        <v/>
      </c>
      <c r="G276" s="116"/>
      <c r="H276" s="121"/>
      <c r="I276" s="118"/>
      <c r="J276" s="118"/>
      <c r="K276" s="119"/>
      <c r="L276" s="120"/>
      <c r="M276" s="111" t="e">
        <f>IF(MATCH(ReferralItems[[#This Row],[Age]],Age,0)&gt;5,"Table5","Table510")</f>
        <v>#N/A</v>
      </c>
    </row>
    <row r="277" spans="2:13" ht="19.2" customHeight="1" x14ac:dyDescent="0.2">
      <c r="B277" s="114">
        <f>ROW()-ROW(ReferralItems[[#Headers],[Reference number]])</f>
        <v>264</v>
      </c>
      <c r="C277" s="115"/>
      <c r="D277" s="116"/>
      <c r="E277" s="116"/>
      <c r="F277" s="117" t="str">
        <f>IF(ReferralItems[[#This Row],[Age]]="","",VLOOKUP(ReferralItems[[#This Row],[Age]],Lists!$J$2:$K$23,2,FALSE))</f>
        <v/>
      </c>
      <c r="G277" s="116"/>
      <c r="H277" s="121"/>
      <c r="I277" s="118"/>
      <c r="J277" s="118"/>
      <c r="K277" s="119"/>
      <c r="L277" s="120"/>
      <c r="M277" s="111" t="e">
        <f>IF(MATCH(ReferralItems[[#This Row],[Age]],Age,0)&gt;5,"Table5","Table510")</f>
        <v>#N/A</v>
      </c>
    </row>
    <row r="278" spans="2:13" ht="19.2" customHeight="1" x14ac:dyDescent="0.2">
      <c r="B278" s="114">
        <f>ROW()-ROW(ReferralItems[[#Headers],[Reference number]])</f>
        <v>265</v>
      </c>
      <c r="C278" s="115"/>
      <c r="D278" s="116"/>
      <c r="E278" s="116"/>
      <c r="F278" s="117" t="str">
        <f>IF(ReferralItems[[#This Row],[Age]]="","",VLOOKUP(ReferralItems[[#This Row],[Age]],Lists!$J$2:$K$23,2,FALSE))</f>
        <v/>
      </c>
      <c r="G278" s="116"/>
      <c r="H278" s="121"/>
      <c r="I278" s="118"/>
      <c r="J278" s="118"/>
      <c r="K278" s="119"/>
      <c r="L278" s="120"/>
      <c r="M278" s="111" t="e">
        <f>IF(MATCH(ReferralItems[[#This Row],[Age]],Age,0)&gt;5,"Table5","Table510")</f>
        <v>#N/A</v>
      </c>
    </row>
    <row r="279" spans="2:13" ht="19.2" customHeight="1" x14ac:dyDescent="0.2">
      <c r="B279" s="114">
        <f>ROW()-ROW(ReferralItems[[#Headers],[Reference number]])</f>
        <v>266</v>
      </c>
      <c r="C279" s="115"/>
      <c r="D279" s="116"/>
      <c r="E279" s="116"/>
      <c r="F279" s="117" t="str">
        <f>IF(ReferralItems[[#This Row],[Age]]="","",VLOOKUP(ReferralItems[[#This Row],[Age]],Lists!$J$2:$K$23,2,FALSE))</f>
        <v/>
      </c>
      <c r="G279" s="116"/>
      <c r="H279" s="121"/>
      <c r="I279" s="118"/>
      <c r="J279" s="118"/>
      <c r="K279" s="119"/>
      <c r="L279" s="120"/>
      <c r="M279" s="111" t="e">
        <f>IF(MATCH(ReferralItems[[#This Row],[Age]],Age,0)&gt;5,"Table5","Table510")</f>
        <v>#N/A</v>
      </c>
    </row>
    <row r="280" spans="2:13" ht="19.2" customHeight="1" x14ac:dyDescent="0.2">
      <c r="B280" s="114">
        <f>ROW()-ROW(ReferralItems[[#Headers],[Reference number]])</f>
        <v>267</v>
      </c>
      <c r="C280" s="115"/>
      <c r="D280" s="116"/>
      <c r="E280" s="116"/>
      <c r="F280" s="117" t="str">
        <f>IF(ReferralItems[[#This Row],[Age]]="","",VLOOKUP(ReferralItems[[#This Row],[Age]],Lists!$J$2:$K$23,2,FALSE))</f>
        <v/>
      </c>
      <c r="G280" s="116"/>
      <c r="H280" s="121"/>
      <c r="I280" s="118"/>
      <c r="J280" s="118"/>
      <c r="K280" s="119"/>
      <c r="L280" s="120"/>
      <c r="M280" s="111" t="e">
        <f>IF(MATCH(ReferralItems[[#This Row],[Age]],Age,0)&gt;5,"Table5","Table510")</f>
        <v>#N/A</v>
      </c>
    </row>
    <row r="281" spans="2:13" ht="19.2" customHeight="1" x14ac:dyDescent="0.2">
      <c r="B281" s="114">
        <f>ROW()-ROW(ReferralItems[[#Headers],[Reference number]])</f>
        <v>268</v>
      </c>
      <c r="C281" s="115"/>
      <c r="D281" s="116"/>
      <c r="E281" s="116"/>
      <c r="F281" s="117" t="str">
        <f>IF(ReferralItems[[#This Row],[Age]]="","",VLOOKUP(ReferralItems[[#This Row],[Age]],Lists!$J$2:$K$23,2,FALSE))</f>
        <v/>
      </c>
      <c r="G281" s="116"/>
      <c r="H281" s="121"/>
      <c r="I281" s="118"/>
      <c r="J281" s="118"/>
      <c r="K281" s="119"/>
      <c r="L281" s="120"/>
      <c r="M281" s="111" t="e">
        <f>IF(MATCH(ReferralItems[[#This Row],[Age]],Age,0)&gt;5,"Table5","Table510")</f>
        <v>#N/A</v>
      </c>
    </row>
    <row r="282" spans="2:13" ht="19.2" customHeight="1" x14ac:dyDescent="0.2">
      <c r="B282" s="114">
        <f>ROW()-ROW(ReferralItems[[#Headers],[Reference number]])</f>
        <v>269</v>
      </c>
      <c r="C282" s="115"/>
      <c r="D282" s="116"/>
      <c r="E282" s="116"/>
      <c r="F282" s="117" t="str">
        <f>IF(ReferralItems[[#This Row],[Age]]="","",VLOOKUP(ReferralItems[[#This Row],[Age]],Lists!$J$2:$K$23,2,FALSE))</f>
        <v/>
      </c>
      <c r="G282" s="116"/>
      <c r="H282" s="121"/>
      <c r="I282" s="118"/>
      <c r="J282" s="118"/>
      <c r="K282" s="119"/>
      <c r="L282" s="120"/>
      <c r="M282" s="111" t="e">
        <f>IF(MATCH(ReferralItems[[#This Row],[Age]],Age,0)&gt;5,"Table5","Table510")</f>
        <v>#N/A</v>
      </c>
    </row>
    <row r="283" spans="2:13" ht="19.2" customHeight="1" x14ac:dyDescent="0.2">
      <c r="B283" s="114">
        <f>ROW()-ROW(ReferralItems[[#Headers],[Reference number]])</f>
        <v>270</v>
      </c>
      <c r="C283" s="115"/>
      <c r="D283" s="116"/>
      <c r="E283" s="116"/>
      <c r="F283" s="117" t="str">
        <f>IF(ReferralItems[[#This Row],[Age]]="","",VLOOKUP(ReferralItems[[#This Row],[Age]],Lists!$J$2:$K$23,2,FALSE))</f>
        <v/>
      </c>
      <c r="G283" s="116"/>
      <c r="H283" s="121"/>
      <c r="I283" s="118"/>
      <c r="J283" s="118"/>
      <c r="K283" s="119"/>
      <c r="L283" s="120"/>
      <c r="M283" s="111" t="e">
        <f>IF(MATCH(ReferralItems[[#This Row],[Age]],Age,0)&gt;5,"Table5","Table510")</f>
        <v>#N/A</v>
      </c>
    </row>
    <row r="284" spans="2:13" ht="19.2" customHeight="1" x14ac:dyDescent="0.2">
      <c r="B284" s="114">
        <f>ROW()-ROW(ReferralItems[[#Headers],[Reference number]])</f>
        <v>271</v>
      </c>
      <c r="C284" s="115"/>
      <c r="D284" s="116"/>
      <c r="E284" s="116"/>
      <c r="F284" s="117" t="str">
        <f>IF(ReferralItems[[#This Row],[Age]]="","",VLOOKUP(ReferralItems[[#This Row],[Age]],Lists!$J$2:$K$23,2,FALSE))</f>
        <v/>
      </c>
      <c r="G284" s="116"/>
      <c r="H284" s="121"/>
      <c r="I284" s="118"/>
      <c r="J284" s="118"/>
      <c r="K284" s="119"/>
      <c r="L284" s="120"/>
      <c r="M284" s="111" t="e">
        <f>IF(MATCH(ReferralItems[[#This Row],[Age]],Age,0)&gt;5,"Table5","Table510")</f>
        <v>#N/A</v>
      </c>
    </row>
    <row r="285" spans="2:13" ht="19.2" customHeight="1" x14ac:dyDescent="0.2">
      <c r="B285" s="114">
        <f>ROW()-ROW(ReferralItems[[#Headers],[Reference number]])</f>
        <v>272</v>
      </c>
      <c r="C285" s="115"/>
      <c r="D285" s="116"/>
      <c r="E285" s="116"/>
      <c r="F285" s="117" t="str">
        <f>IF(ReferralItems[[#This Row],[Age]]="","",VLOOKUP(ReferralItems[[#This Row],[Age]],Lists!$J$2:$K$23,2,FALSE))</f>
        <v/>
      </c>
      <c r="G285" s="116"/>
      <c r="H285" s="121"/>
      <c r="I285" s="118"/>
      <c r="J285" s="118"/>
      <c r="K285" s="119"/>
      <c r="L285" s="120"/>
      <c r="M285" s="111" t="e">
        <f>IF(MATCH(ReferralItems[[#This Row],[Age]],Age,0)&gt;5,"Table5","Table510")</f>
        <v>#N/A</v>
      </c>
    </row>
    <row r="286" spans="2:13" ht="19.2" customHeight="1" x14ac:dyDescent="0.2">
      <c r="B286" s="114">
        <f>ROW()-ROW(ReferralItems[[#Headers],[Reference number]])</f>
        <v>273</v>
      </c>
      <c r="C286" s="115"/>
      <c r="D286" s="116"/>
      <c r="E286" s="116"/>
      <c r="F286" s="117" t="str">
        <f>IF(ReferralItems[[#This Row],[Age]]="","",VLOOKUP(ReferralItems[[#This Row],[Age]],Lists!$J$2:$K$23,2,FALSE))</f>
        <v/>
      </c>
      <c r="G286" s="116"/>
      <c r="H286" s="121"/>
      <c r="I286" s="118"/>
      <c r="J286" s="118"/>
      <c r="K286" s="119"/>
      <c r="L286" s="120"/>
      <c r="M286" s="111" t="e">
        <f>IF(MATCH(ReferralItems[[#This Row],[Age]],Age,0)&gt;5,"Table5","Table510")</f>
        <v>#N/A</v>
      </c>
    </row>
    <row r="287" spans="2:13" ht="19.2" customHeight="1" x14ac:dyDescent="0.2">
      <c r="B287" s="114">
        <f>ROW()-ROW(ReferralItems[[#Headers],[Reference number]])</f>
        <v>274</v>
      </c>
      <c r="C287" s="115"/>
      <c r="D287" s="116"/>
      <c r="E287" s="116"/>
      <c r="F287" s="117" t="str">
        <f>IF(ReferralItems[[#This Row],[Age]]="","",VLOOKUP(ReferralItems[[#This Row],[Age]],Lists!$J$2:$K$23,2,FALSE))</f>
        <v/>
      </c>
      <c r="G287" s="116"/>
      <c r="H287" s="121"/>
      <c r="I287" s="118"/>
      <c r="J287" s="118"/>
      <c r="K287" s="119"/>
      <c r="L287" s="120"/>
      <c r="M287" s="111" t="e">
        <f>IF(MATCH(ReferralItems[[#This Row],[Age]],Age,0)&gt;5,"Table5","Table510")</f>
        <v>#N/A</v>
      </c>
    </row>
    <row r="288" spans="2:13" ht="19.2" customHeight="1" x14ac:dyDescent="0.2">
      <c r="B288" s="114">
        <f>ROW()-ROW(ReferralItems[[#Headers],[Reference number]])</f>
        <v>275</v>
      </c>
      <c r="C288" s="115"/>
      <c r="D288" s="116"/>
      <c r="E288" s="116"/>
      <c r="F288" s="117" t="str">
        <f>IF(ReferralItems[[#This Row],[Age]]="","",VLOOKUP(ReferralItems[[#This Row],[Age]],Lists!$J$2:$K$23,2,FALSE))</f>
        <v/>
      </c>
      <c r="G288" s="116"/>
      <c r="H288" s="121"/>
      <c r="I288" s="118"/>
      <c r="J288" s="118"/>
      <c r="K288" s="119"/>
      <c r="L288" s="120"/>
      <c r="M288" s="111" t="e">
        <f>IF(MATCH(ReferralItems[[#This Row],[Age]],Age,0)&gt;5,"Table5","Table510")</f>
        <v>#N/A</v>
      </c>
    </row>
    <row r="289" spans="2:13" ht="19.2" customHeight="1" x14ac:dyDescent="0.2">
      <c r="B289" s="114">
        <f>ROW()-ROW(ReferralItems[[#Headers],[Reference number]])</f>
        <v>276</v>
      </c>
      <c r="C289" s="115"/>
      <c r="D289" s="116"/>
      <c r="E289" s="116"/>
      <c r="F289" s="117" t="str">
        <f>IF(ReferralItems[[#This Row],[Age]]="","",VLOOKUP(ReferralItems[[#This Row],[Age]],Lists!$J$2:$K$23,2,FALSE))</f>
        <v/>
      </c>
      <c r="G289" s="116"/>
      <c r="H289" s="121"/>
      <c r="I289" s="118"/>
      <c r="J289" s="118"/>
      <c r="K289" s="119"/>
      <c r="L289" s="120"/>
      <c r="M289" s="111" t="e">
        <f>IF(MATCH(ReferralItems[[#This Row],[Age]],Age,0)&gt;5,"Table5","Table510")</f>
        <v>#N/A</v>
      </c>
    </row>
    <row r="290" spans="2:13" ht="19.2" customHeight="1" x14ac:dyDescent="0.2">
      <c r="B290" s="114">
        <f>ROW()-ROW(ReferralItems[[#Headers],[Reference number]])</f>
        <v>277</v>
      </c>
      <c r="C290" s="115"/>
      <c r="D290" s="116"/>
      <c r="E290" s="116"/>
      <c r="F290" s="117" t="str">
        <f>IF(ReferralItems[[#This Row],[Age]]="","",VLOOKUP(ReferralItems[[#This Row],[Age]],Lists!$J$2:$K$23,2,FALSE))</f>
        <v/>
      </c>
      <c r="G290" s="116"/>
      <c r="H290" s="121"/>
      <c r="I290" s="118"/>
      <c r="J290" s="118"/>
      <c r="K290" s="119"/>
      <c r="L290" s="120"/>
      <c r="M290" s="111" t="e">
        <f>IF(MATCH(ReferralItems[[#This Row],[Age]],Age,0)&gt;5,"Table5","Table510")</f>
        <v>#N/A</v>
      </c>
    </row>
    <row r="291" spans="2:13" ht="19.2" customHeight="1" x14ac:dyDescent="0.2">
      <c r="B291" s="114">
        <f>ROW()-ROW(ReferralItems[[#Headers],[Reference number]])</f>
        <v>278</v>
      </c>
      <c r="C291" s="115"/>
      <c r="D291" s="116"/>
      <c r="E291" s="116"/>
      <c r="F291" s="117" t="str">
        <f>IF(ReferralItems[[#This Row],[Age]]="","",VLOOKUP(ReferralItems[[#This Row],[Age]],Lists!$J$2:$K$23,2,FALSE))</f>
        <v/>
      </c>
      <c r="G291" s="116"/>
      <c r="H291" s="121"/>
      <c r="I291" s="118"/>
      <c r="J291" s="118"/>
      <c r="K291" s="119"/>
      <c r="L291" s="120"/>
      <c r="M291" s="111" t="e">
        <f>IF(MATCH(ReferralItems[[#This Row],[Age]],Age,0)&gt;5,"Table5","Table510")</f>
        <v>#N/A</v>
      </c>
    </row>
    <row r="292" spans="2:13" ht="19.2" customHeight="1" x14ac:dyDescent="0.2">
      <c r="B292" s="114">
        <f>ROW()-ROW(ReferralItems[[#Headers],[Reference number]])</f>
        <v>279</v>
      </c>
      <c r="C292" s="115"/>
      <c r="D292" s="116"/>
      <c r="E292" s="116"/>
      <c r="F292" s="117" t="str">
        <f>IF(ReferralItems[[#This Row],[Age]]="","",VLOOKUP(ReferralItems[[#This Row],[Age]],Lists!$J$2:$K$23,2,FALSE))</f>
        <v/>
      </c>
      <c r="G292" s="116"/>
      <c r="H292" s="121"/>
      <c r="I292" s="118"/>
      <c r="J292" s="118"/>
      <c r="K292" s="119"/>
      <c r="L292" s="120"/>
      <c r="M292" s="111" t="e">
        <f>IF(MATCH(ReferralItems[[#This Row],[Age]],Age,0)&gt;5,"Table5","Table510")</f>
        <v>#N/A</v>
      </c>
    </row>
    <row r="293" spans="2:13" ht="19.2" customHeight="1" x14ac:dyDescent="0.2">
      <c r="B293" s="114">
        <f>ROW()-ROW(ReferralItems[[#Headers],[Reference number]])</f>
        <v>280</v>
      </c>
      <c r="C293" s="115"/>
      <c r="D293" s="116"/>
      <c r="E293" s="116"/>
      <c r="F293" s="117" t="str">
        <f>IF(ReferralItems[[#This Row],[Age]]="","",VLOOKUP(ReferralItems[[#This Row],[Age]],Lists!$J$2:$K$23,2,FALSE))</f>
        <v/>
      </c>
      <c r="G293" s="116"/>
      <c r="H293" s="121"/>
      <c r="I293" s="118"/>
      <c r="J293" s="118"/>
      <c r="K293" s="119"/>
      <c r="L293" s="120"/>
      <c r="M293" s="111" t="e">
        <f>IF(MATCH(ReferralItems[[#This Row],[Age]],Age,0)&gt;5,"Table5","Table510")</f>
        <v>#N/A</v>
      </c>
    </row>
    <row r="294" spans="2:13" ht="19.2" customHeight="1" x14ac:dyDescent="0.2">
      <c r="B294" s="114">
        <f>ROW()-ROW(ReferralItems[[#Headers],[Reference number]])</f>
        <v>281</v>
      </c>
      <c r="C294" s="115"/>
      <c r="D294" s="116"/>
      <c r="E294" s="116"/>
      <c r="F294" s="117" t="str">
        <f>IF(ReferralItems[[#This Row],[Age]]="","",VLOOKUP(ReferralItems[[#This Row],[Age]],Lists!$J$2:$K$23,2,FALSE))</f>
        <v/>
      </c>
      <c r="G294" s="116"/>
      <c r="H294" s="121"/>
      <c r="I294" s="118"/>
      <c r="J294" s="118"/>
      <c r="K294" s="119"/>
      <c r="L294" s="120"/>
      <c r="M294" s="111" t="e">
        <f>IF(MATCH(ReferralItems[[#This Row],[Age]],Age,0)&gt;5,"Table5","Table510")</f>
        <v>#N/A</v>
      </c>
    </row>
    <row r="295" spans="2:13" ht="19.2" customHeight="1" x14ac:dyDescent="0.2">
      <c r="B295" s="114">
        <f>ROW()-ROW(ReferralItems[[#Headers],[Reference number]])</f>
        <v>282</v>
      </c>
      <c r="C295" s="115"/>
      <c r="D295" s="116"/>
      <c r="E295" s="116"/>
      <c r="F295" s="117" t="str">
        <f>IF(ReferralItems[[#This Row],[Age]]="","",VLOOKUP(ReferralItems[[#This Row],[Age]],Lists!$J$2:$K$23,2,FALSE))</f>
        <v/>
      </c>
      <c r="G295" s="116"/>
      <c r="H295" s="121"/>
      <c r="I295" s="118"/>
      <c r="J295" s="118"/>
      <c r="K295" s="119"/>
      <c r="L295" s="120"/>
      <c r="M295" s="111" t="e">
        <f>IF(MATCH(ReferralItems[[#This Row],[Age]],Age,0)&gt;5,"Table5","Table510")</f>
        <v>#N/A</v>
      </c>
    </row>
    <row r="296" spans="2:13" ht="19.2" customHeight="1" x14ac:dyDescent="0.2">
      <c r="B296" s="114">
        <f>ROW()-ROW(ReferralItems[[#Headers],[Reference number]])</f>
        <v>283</v>
      </c>
      <c r="C296" s="115"/>
      <c r="D296" s="116"/>
      <c r="E296" s="116"/>
      <c r="F296" s="117" t="str">
        <f>IF(ReferralItems[[#This Row],[Age]]="","",VLOOKUP(ReferralItems[[#This Row],[Age]],Lists!$J$2:$K$23,2,FALSE))</f>
        <v/>
      </c>
      <c r="G296" s="116"/>
      <c r="H296" s="121"/>
      <c r="I296" s="118"/>
      <c r="J296" s="118"/>
      <c r="K296" s="119"/>
      <c r="L296" s="120"/>
      <c r="M296" s="111" t="e">
        <f>IF(MATCH(ReferralItems[[#This Row],[Age]],Age,0)&gt;5,"Table5","Table510")</f>
        <v>#N/A</v>
      </c>
    </row>
    <row r="297" spans="2:13" ht="19.2" customHeight="1" x14ac:dyDescent="0.2">
      <c r="B297" s="114">
        <f>ROW()-ROW(ReferralItems[[#Headers],[Reference number]])</f>
        <v>284</v>
      </c>
      <c r="C297" s="115"/>
      <c r="D297" s="116"/>
      <c r="E297" s="116"/>
      <c r="F297" s="117" t="str">
        <f>IF(ReferralItems[[#This Row],[Age]]="","",VLOOKUP(ReferralItems[[#This Row],[Age]],Lists!$J$2:$K$23,2,FALSE))</f>
        <v/>
      </c>
      <c r="G297" s="116"/>
      <c r="H297" s="121"/>
      <c r="I297" s="118"/>
      <c r="J297" s="118"/>
      <c r="K297" s="119"/>
      <c r="L297" s="120"/>
      <c r="M297" s="111" t="e">
        <f>IF(MATCH(ReferralItems[[#This Row],[Age]],Age,0)&gt;5,"Table5","Table510")</f>
        <v>#N/A</v>
      </c>
    </row>
    <row r="298" spans="2:13" ht="19.2" customHeight="1" x14ac:dyDescent="0.2">
      <c r="B298" s="114">
        <f>ROW()-ROW(ReferralItems[[#Headers],[Reference number]])</f>
        <v>285</v>
      </c>
      <c r="C298" s="115"/>
      <c r="D298" s="116"/>
      <c r="E298" s="116"/>
      <c r="F298" s="117" t="str">
        <f>IF(ReferralItems[[#This Row],[Age]]="","",VLOOKUP(ReferralItems[[#This Row],[Age]],Lists!$J$2:$K$23,2,FALSE))</f>
        <v/>
      </c>
      <c r="G298" s="116"/>
      <c r="H298" s="121"/>
      <c r="I298" s="118"/>
      <c r="J298" s="118"/>
      <c r="K298" s="119"/>
      <c r="L298" s="120"/>
      <c r="M298" s="111" t="e">
        <f>IF(MATCH(ReferralItems[[#This Row],[Age]],Age,0)&gt;5,"Table5","Table510")</f>
        <v>#N/A</v>
      </c>
    </row>
    <row r="299" spans="2:13" ht="19.2" customHeight="1" x14ac:dyDescent="0.2">
      <c r="B299" s="114">
        <f>ROW()-ROW(ReferralItems[[#Headers],[Reference number]])</f>
        <v>286</v>
      </c>
      <c r="C299" s="115"/>
      <c r="D299" s="116"/>
      <c r="E299" s="116"/>
      <c r="F299" s="117" t="str">
        <f>IF(ReferralItems[[#This Row],[Age]]="","",VLOOKUP(ReferralItems[[#This Row],[Age]],Lists!$J$2:$K$23,2,FALSE))</f>
        <v/>
      </c>
      <c r="G299" s="116"/>
      <c r="H299" s="121"/>
      <c r="I299" s="118"/>
      <c r="J299" s="118"/>
      <c r="K299" s="119"/>
      <c r="L299" s="120"/>
      <c r="M299" s="111" t="e">
        <f>IF(MATCH(ReferralItems[[#This Row],[Age]],Age,0)&gt;5,"Table5","Table510")</f>
        <v>#N/A</v>
      </c>
    </row>
    <row r="300" spans="2:13" ht="19.2" customHeight="1" x14ac:dyDescent="0.2">
      <c r="B300" s="114">
        <f>ROW()-ROW(ReferralItems[[#Headers],[Reference number]])</f>
        <v>287</v>
      </c>
      <c r="C300" s="115"/>
      <c r="D300" s="116"/>
      <c r="E300" s="116"/>
      <c r="F300" s="117" t="str">
        <f>IF(ReferralItems[[#This Row],[Age]]="","",VLOOKUP(ReferralItems[[#This Row],[Age]],Lists!$J$2:$K$23,2,FALSE))</f>
        <v/>
      </c>
      <c r="G300" s="116"/>
      <c r="H300" s="121"/>
      <c r="I300" s="118"/>
      <c r="J300" s="118"/>
      <c r="K300" s="119"/>
      <c r="L300" s="120"/>
      <c r="M300" s="111" t="e">
        <f>IF(MATCH(ReferralItems[[#This Row],[Age]],Age,0)&gt;5,"Table5","Table510")</f>
        <v>#N/A</v>
      </c>
    </row>
    <row r="301" spans="2:13" ht="19.2" customHeight="1" x14ac:dyDescent="0.2">
      <c r="B301" s="114">
        <f>ROW()-ROW(ReferralItems[[#Headers],[Reference number]])</f>
        <v>288</v>
      </c>
      <c r="C301" s="115"/>
      <c r="D301" s="116"/>
      <c r="E301" s="116"/>
      <c r="F301" s="117" t="str">
        <f>IF(ReferralItems[[#This Row],[Age]]="","",VLOOKUP(ReferralItems[[#This Row],[Age]],Lists!$J$2:$K$23,2,FALSE))</f>
        <v/>
      </c>
      <c r="G301" s="116"/>
      <c r="H301" s="121"/>
      <c r="I301" s="118"/>
      <c r="J301" s="118"/>
      <c r="K301" s="119"/>
      <c r="L301" s="120"/>
      <c r="M301" s="111" t="e">
        <f>IF(MATCH(ReferralItems[[#This Row],[Age]],Age,0)&gt;5,"Table5","Table510")</f>
        <v>#N/A</v>
      </c>
    </row>
    <row r="302" spans="2:13" ht="19.2" customHeight="1" x14ac:dyDescent="0.2">
      <c r="B302" s="114">
        <f>ROW()-ROW(ReferralItems[[#Headers],[Reference number]])</f>
        <v>289</v>
      </c>
      <c r="C302" s="115"/>
      <c r="D302" s="116"/>
      <c r="E302" s="116"/>
      <c r="F302" s="117" t="str">
        <f>IF(ReferralItems[[#This Row],[Age]]="","",VLOOKUP(ReferralItems[[#This Row],[Age]],Lists!$J$2:$K$23,2,FALSE))</f>
        <v/>
      </c>
      <c r="G302" s="116"/>
      <c r="H302" s="121"/>
      <c r="I302" s="118"/>
      <c r="J302" s="118"/>
      <c r="K302" s="119"/>
      <c r="L302" s="120"/>
      <c r="M302" s="111" t="e">
        <f>IF(MATCH(ReferralItems[[#This Row],[Age]],Age,0)&gt;5,"Table5","Table510")</f>
        <v>#N/A</v>
      </c>
    </row>
    <row r="303" spans="2:13" ht="19.2" customHeight="1" x14ac:dyDescent="0.2">
      <c r="B303" s="114">
        <f>ROW()-ROW(ReferralItems[[#Headers],[Reference number]])</f>
        <v>290</v>
      </c>
      <c r="C303" s="115"/>
      <c r="D303" s="116"/>
      <c r="E303" s="116"/>
      <c r="F303" s="117" t="str">
        <f>IF(ReferralItems[[#This Row],[Age]]="","",VLOOKUP(ReferralItems[[#This Row],[Age]],Lists!$J$2:$K$23,2,FALSE))</f>
        <v/>
      </c>
      <c r="G303" s="116"/>
      <c r="H303" s="121"/>
      <c r="I303" s="118"/>
      <c r="J303" s="118"/>
      <c r="K303" s="119"/>
      <c r="L303" s="120"/>
      <c r="M303" s="111" t="e">
        <f>IF(MATCH(ReferralItems[[#This Row],[Age]],Age,0)&gt;5,"Table5","Table510")</f>
        <v>#N/A</v>
      </c>
    </row>
    <row r="304" spans="2:13" ht="19.2" customHeight="1" x14ac:dyDescent="0.2">
      <c r="B304" s="114">
        <f>ROW()-ROW(ReferralItems[[#Headers],[Reference number]])</f>
        <v>291</v>
      </c>
      <c r="C304" s="115"/>
      <c r="D304" s="116"/>
      <c r="E304" s="116"/>
      <c r="F304" s="117" t="str">
        <f>IF(ReferralItems[[#This Row],[Age]]="","",VLOOKUP(ReferralItems[[#This Row],[Age]],Lists!$J$2:$K$23,2,FALSE))</f>
        <v/>
      </c>
      <c r="G304" s="116"/>
      <c r="H304" s="121"/>
      <c r="I304" s="118"/>
      <c r="J304" s="118"/>
      <c r="K304" s="119"/>
      <c r="L304" s="120"/>
      <c r="M304" s="111" t="e">
        <f>IF(MATCH(ReferralItems[[#This Row],[Age]],Age,0)&gt;5,"Table5","Table510")</f>
        <v>#N/A</v>
      </c>
    </row>
    <row r="305" spans="2:13" ht="19.2" customHeight="1" x14ac:dyDescent="0.2">
      <c r="B305" s="114">
        <f>ROW()-ROW(ReferralItems[[#Headers],[Reference number]])</f>
        <v>292</v>
      </c>
      <c r="C305" s="115"/>
      <c r="D305" s="116"/>
      <c r="E305" s="116"/>
      <c r="F305" s="117" t="str">
        <f>IF(ReferralItems[[#This Row],[Age]]="","",VLOOKUP(ReferralItems[[#This Row],[Age]],Lists!$J$2:$K$23,2,FALSE))</f>
        <v/>
      </c>
      <c r="G305" s="116"/>
      <c r="H305" s="121"/>
      <c r="I305" s="118"/>
      <c r="J305" s="118"/>
      <c r="K305" s="119"/>
      <c r="L305" s="120"/>
      <c r="M305" s="111" t="e">
        <f>IF(MATCH(ReferralItems[[#This Row],[Age]],Age,0)&gt;5,"Table5","Table510")</f>
        <v>#N/A</v>
      </c>
    </row>
    <row r="306" spans="2:13" ht="19.2" customHeight="1" x14ac:dyDescent="0.2">
      <c r="B306" s="114">
        <f>ROW()-ROW(ReferralItems[[#Headers],[Reference number]])</f>
        <v>293</v>
      </c>
      <c r="C306" s="115"/>
      <c r="D306" s="116"/>
      <c r="E306" s="116"/>
      <c r="F306" s="117" t="str">
        <f>IF(ReferralItems[[#This Row],[Age]]="","",VLOOKUP(ReferralItems[[#This Row],[Age]],Lists!$J$2:$K$23,2,FALSE))</f>
        <v/>
      </c>
      <c r="G306" s="116"/>
      <c r="H306" s="121"/>
      <c r="I306" s="118"/>
      <c r="J306" s="118"/>
      <c r="K306" s="119"/>
      <c r="L306" s="120"/>
      <c r="M306" s="111" t="e">
        <f>IF(MATCH(ReferralItems[[#This Row],[Age]],Age,0)&gt;5,"Table5","Table510")</f>
        <v>#N/A</v>
      </c>
    </row>
    <row r="307" spans="2:13" ht="19.2" customHeight="1" x14ac:dyDescent="0.2">
      <c r="B307" s="114">
        <f>ROW()-ROW(ReferralItems[[#Headers],[Reference number]])</f>
        <v>294</v>
      </c>
      <c r="C307" s="115"/>
      <c r="D307" s="116"/>
      <c r="E307" s="116"/>
      <c r="F307" s="117" t="str">
        <f>IF(ReferralItems[[#This Row],[Age]]="","",VLOOKUP(ReferralItems[[#This Row],[Age]],Lists!$J$2:$K$23,2,FALSE))</f>
        <v/>
      </c>
      <c r="G307" s="116"/>
      <c r="H307" s="121"/>
      <c r="I307" s="118"/>
      <c r="J307" s="118"/>
      <c r="K307" s="119"/>
      <c r="L307" s="120"/>
      <c r="M307" s="111" t="e">
        <f>IF(MATCH(ReferralItems[[#This Row],[Age]],Age,0)&gt;5,"Table5","Table510")</f>
        <v>#N/A</v>
      </c>
    </row>
    <row r="308" spans="2:13" ht="19.2" customHeight="1" x14ac:dyDescent="0.2">
      <c r="B308" s="114">
        <f>ROW()-ROW(ReferralItems[[#Headers],[Reference number]])</f>
        <v>295</v>
      </c>
      <c r="C308" s="115"/>
      <c r="D308" s="116"/>
      <c r="E308" s="116"/>
      <c r="F308" s="117" t="str">
        <f>IF(ReferralItems[[#This Row],[Age]]="","",VLOOKUP(ReferralItems[[#This Row],[Age]],Lists!$J$2:$K$23,2,FALSE))</f>
        <v/>
      </c>
      <c r="G308" s="116"/>
      <c r="H308" s="121"/>
      <c r="I308" s="118"/>
      <c r="J308" s="118"/>
      <c r="K308" s="119"/>
      <c r="L308" s="120"/>
      <c r="M308" s="111" t="e">
        <f>IF(MATCH(ReferralItems[[#This Row],[Age]],Age,0)&gt;5,"Table5","Table510")</f>
        <v>#N/A</v>
      </c>
    </row>
    <row r="309" spans="2:13" ht="19.2" customHeight="1" x14ac:dyDescent="0.2">
      <c r="B309" s="114">
        <f>ROW()-ROW(ReferralItems[[#Headers],[Reference number]])</f>
        <v>296</v>
      </c>
      <c r="C309" s="115"/>
      <c r="D309" s="116"/>
      <c r="E309" s="116"/>
      <c r="F309" s="117" t="str">
        <f>IF(ReferralItems[[#This Row],[Age]]="","",VLOOKUP(ReferralItems[[#This Row],[Age]],Lists!$J$2:$K$23,2,FALSE))</f>
        <v/>
      </c>
      <c r="G309" s="116"/>
      <c r="H309" s="121"/>
      <c r="I309" s="118"/>
      <c r="J309" s="118"/>
      <c r="K309" s="119"/>
      <c r="L309" s="120"/>
      <c r="M309" s="111" t="e">
        <f>IF(MATCH(ReferralItems[[#This Row],[Age]],Age,0)&gt;5,"Table5","Table510")</f>
        <v>#N/A</v>
      </c>
    </row>
    <row r="310" spans="2:13" ht="19.2" customHeight="1" x14ac:dyDescent="0.2">
      <c r="B310" s="114">
        <f>ROW()-ROW(ReferralItems[[#Headers],[Reference number]])</f>
        <v>297</v>
      </c>
      <c r="C310" s="115"/>
      <c r="D310" s="116"/>
      <c r="E310" s="116"/>
      <c r="F310" s="117" t="str">
        <f>IF(ReferralItems[[#This Row],[Age]]="","",VLOOKUP(ReferralItems[[#This Row],[Age]],Lists!$J$2:$K$23,2,FALSE))</f>
        <v/>
      </c>
      <c r="G310" s="116"/>
      <c r="H310" s="121"/>
      <c r="I310" s="118"/>
      <c r="J310" s="118"/>
      <c r="K310" s="119"/>
      <c r="L310" s="120"/>
      <c r="M310" s="111" t="e">
        <f>IF(MATCH(ReferralItems[[#This Row],[Age]],Age,0)&gt;5,"Table5","Table510")</f>
        <v>#N/A</v>
      </c>
    </row>
    <row r="311" spans="2:13" ht="19.2" customHeight="1" x14ac:dyDescent="0.2">
      <c r="B311" s="114">
        <f>ROW()-ROW(ReferralItems[[#Headers],[Reference number]])</f>
        <v>298</v>
      </c>
      <c r="C311" s="115"/>
      <c r="D311" s="116"/>
      <c r="E311" s="116"/>
      <c r="F311" s="117" t="str">
        <f>IF(ReferralItems[[#This Row],[Age]]="","",VLOOKUP(ReferralItems[[#This Row],[Age]],Lists!$J$2:$K$23,2,FALSE))</f>
        <v/>
      </c>
      <c r="G311" s="116"/>
      <c r="H311" s="121"/>
      <c r="I311" s="118"/>
      <c r="J311" s="118"/>
      <c r="K311" s="119"/>
      <c r="L311" s="120"/>
      <c r="M311" s="111" t="e">
        <f>IF(MATCH(ReferralItems[[#This Row],[Age]],Age,0)&gt;5,"Table5","Table510")</f>
        <v>#N/A</v>
      </c>
    </row>
    <row r="312" spans="2:13" ht="19.2" customHeight="1" x14ac:dyDescent="0.2">
      <c r="B312" s="114">
        <f>ROW()-ROW(ReferralItems[[#Headers],[Reference number]])</f>
        <v>299</v>
      </c>
      <c r="C312" s="115"/>
      <c r="D312" s="116"/>
      <c r="E312" s="116"/>
      <c r="F312" s="117" t="str">
        <f>IF(ReferralItems[[#This Row],[Age]]="","",VLOOKUP(ReferralItems[[#This Row],[Age]],Lists!$J$2:$K$23,2,FALSE))</f>
        <v/>
      </c>
      <c r="G312" s="116"/>
      <c r="H312" s="121"/>
      <c r="I312" s="118"/>
      <c r="J312" s="118"/>
      <c r="K312" s="119"/>
      <c r="L312" s="120"/>
      <c r="M312" s="111" t="e">
        <f>IF(MATCH(ReferralItems[[#This Row],[Age]],Age,0)&gt;5,"Table5","Table510")</f>
        <v>#N/A</v>
      </c>
    </row>
    <row r="313" spans="2:13" ht="19.2" customHeight="1" x14ac:dyDescent="0.2">
      <c r="B313" s="114">
        <f>ROW()-ROW(ReferralItems[[#Headers],[Reference number]])</f>
        <v>300</v>
      </c>
      <c r="C313" s="115"/>
      <c r="D313" s="116"/>
      <c r="E313" s="116"/>
      <c r="F313" s="117" t="str">
        <f>IF(ReferralItems[[#This Row],[Age]]="","",VLOOKUP(ReferralItems[[#This Row],[Age]],Lists!$J$2:$K$23,2,FALSE))</f>
        <v/>
      </c>
      <c r="G313" s="116"/>
      <c r="H313" s="121"/>
      <c r="I313" s="118"/>
      <c r="J313" s="118"/>
      <c r="K313" s="119"/>
      <c r="L313" s="120"/>
      <c r="M313" s="111" t="e">
        <f>IF(MATCH(ReferralItems[[#This Row],[Age]],Age,0)&gt;5,"Table5","Table510")</f>
        <v>#N/A</v>
      </c>
    </row>
    <row r="314" spans="2:13" ht="19.2" customHeight="1" x14ac:dyDescent="0.2">
      <c r="B314" s="114">
        <f>ROW()-ROW(ReferralItems[[#Headers],[Reference number]])</f>
        <v>301</v>
      </c>
      <c r="C314" s="115"/>
      <c r="D314" s="116"/>
      <c r="E314" s="116"/>
      <c r="F314" s="117" t="str">
        <f>IF(ReferralItems[[#This Row],[Age]]="","",VLOOKUP(ReferralItems[[#This Row],[Age]],Lists!$J$2:$K$23,2,FALSE))</f>
        <v/>
      </c>
      <c r="G314" s="116"/>
      <c r="H314" s="121"/>
      <c r="I314" s="118"/>
      <c r="J314" s="118"/>
      <c r="K314" s="119"/>
      <c r="L314" s="120"/>
      <c r="M314" s="111" t="e">
        <f>IF(MATCH(ReferralItems[[#This Row],[Age]],Age,0)&gt;5,"Table5","Table510")</f>
        <v>#N/A</v>
      </c>
    </row>
    <row r="315" spans="2:13" ht="19.2" customHeight="1" x14ac:dyDescent="0.2">
      <c r="B315" s="114">
        <f>ROW()-ROW(ReferralItems[[#Headers],[Reference number]])</f>
        <v>302</v>
      </c>
      <c r="C315" s="115"/>
      <c r="D315" s="116"/>
      <c r="E315" s="116"/>
      <c r="F315" s="117" t="str">
        <f>IF(ReferralItems[[#This Row],[Age]]="","",VLOOKUP(ReferralItems[[#This Row],[Age]],Lists!$J$2:$K$23,2,FALSE))</f>
        <v/>
      </c>
      <c r="G315" s="116"/>
      <c r="H315" s="121"/>
      <c r="I315" s="118"/>
      <c r="J315" s="118"/>
      <c r="K315" s="119"/>
      <c r="L315" s="120"/>
      <c r="M315" s="111" t="e">
        <f>IF(MATCH(ReferralItems[[#This Row],[Age]],Age,0)&gt;5,"Table5","Table510")</f>
        <v>#N/A</v>
      </c>
    </row>
    <row r="316" spans="2:13" ht="19.2" customHeight="1" x14ac:dyDescent="0.2">
      <c r="B316" s="114">
        <f>ROW()-ROW(ReferralItems[[#Headers],[Reference number]])</f>
        <v>303</v>
      </c>
      <c r="C316" s="115"/>
      <c r="D316" s="116"/>
      <c r="E316" s="116"/>
      <c r="F316" s="117" t="str">
        <f>IF(ReferralItems[[#This Row],[Age]]="","",VLOOKUP(ReferralItems[[#This Row],[Age]],Lists!$J$2:$K$23,2,FALSE))</f>
        <v/>
      </c>
      <c r="G316" s="116"/>
      <c r="H316" s="121"/>
      <c r="I316" s="118"/>
      <c r="J316" s="118"/>
      <c r="K316" s="119"/>
      <c r="L316" s="120"/>
      <c r="M316" s="111" t="e">
        <f>IF(MATCH(ReferralItems[[#This Row],[Age]],Age,0)&gt;5,"Table5","Table510")</f>
        <v>#N/A</v>
      </c>
    </row>
    <row r="317" spans="2:13" ht="19.2" customHeight="1" x14ac:dyDescent="0.2">
      <c r="B317" s="114">
        <f>ROW()-ROW(ReferralItems[[#Headers],[Reference number]])</f>
        <v>304</v>
      </c>
      <c r="C317" s="115"/>
      <c r="D317" s="116"/>
      <c r="E317" s="116"/>
      <c r="F317" s="117" t="str">
        <f>IF(ReferralItems[[#This Row],[Age]]="","",VLOOKUP(ReferralItems[[#This Row],[Age]],Lists!$J$2:$K$23,2,FALSE))</f>
        <v/>
      </c>
      <c r="G317" s="116"/>
      <c r="H317" s="121"/>
      <c r="I317" s="118"/>
      <c r="J317" s="118"/>
      <c r="K317" s="119"/>
      <c r="L317" s="120"/>
      <c r="M317" s="111" t="e">
        <f>IF(MATCH(ReferralItems[[#This Row],[Age]],Age,0)&gt;5,"Table5","Table510")</f>
        <v>#N/A</v>
      </c>
    </row>
    <row r="318" spans="2:13" ht="19.2" customHeight="1" x14ac:dyDescent="0.2">
      <c r="B318" s="114">
        <f>ROW()-ROW(ReferralItems[[#Headers],[Reference number]])</f>
        <v>305</v>
      </c>
      <c r="C318" s="115"/>
      <c r="D318" s="116"/>
      <c r="E318" s="116"/>
      <c r="F318" s="117" t="str">
        <f>IF(ReferralItems[[#This Row],[Age]]="","",VLOOKUP(ReferralItems[[#This Row],[Age]],Lists!$J$2:$K$23,2,FALSE))</f>
        <v/>
      </c>
      <c r="G318" s="116"/>
      <c r="H318" s="121"/>
      <c r="I318" s="118"/>
      <c r="J318" s="118"/>
      <c r="K318" s="119"/>
      <c r="L318" s="120"/>
      <c r="M318" s="111" t="e">
        <f>IF(MATCH(ReferralItems[[#This Row],[Age]],Age,0)&gt;5,"Table5","Table510")</f>
        <v>#N/A</v>
      </c>
    </row>
    <row r="319" spans="2:13" ht="19.2" customHeight="1" x14ac:dyDescent="0.2">
      <c r="B319" s="114">
        <f>ROW()-ROW(ReferralItems[[#Headers],[Reference number]])</f>
        <v>306</v>
      </c>
      <c r="C319" s="115"/>
      <c r="D319" s="116"/>
      <c r="E319" s="116"/>
      <c r="F319" s="117" t="str">
        <f>IF(ReferralItems[[#This Row],[Age]]="","",VLOOKUP(ReferralItems[[#This Row],[Age]],Lists!$J$2:$K$23,2,FALSE))</f>
        <v/>
      </c>
      <c r="G319" s="116"/>
      <c r="H319" s="121"/>
      <c r="I319" s="118"/>
      <c r="J319" s="118"/>
      <c r="K319" s="119"/>
      <c r="L319" s="120"/>
      <c r="M319" s="111" t="e">
        <f>IF(MATCH(ReferralItems[[#This Row],[Age]],Age,0)&gt;5,"Table5","Table510")</f>
        <v>#N/A</v>
      </c>
    </row>
    <row r="320" spans="2:13" ht="19.2" customHeight="1" x14ac:dyDescent="0.2">
      <c r="B320" s="114">
        <f>ROW()-ROW(ReferralItems[[#Headers],[Reference number]])</f>
        <v>307</v>
      </c>
      <c r="C320" s="115"/>
      <c r="D320" s="116"/>
      <c r="E320" s="116"/>
      <c r="F320" s="117" t="str">
        <f>IF(ReferralItems[[#This Row],[Age]]="","",VLOOKUP(ReferralItems[[#This Row],[Age]],Lists!$J$2:$K$23,2,FALSE))</f>
        <v/>
      </c>
      <c r="G320" s="116"/>
      <c r="H320" s="121"/>
      <c r="I320" s="118"/>
      <c r="J320" s="118"/>
      <c r="K320" s="119"/>
      <c r="L320" s="120"/>
      <c r="M320" s="111" t="e">
        <f>IF(MATCH(ReferralItems[[#This Row],[Age]],Age,0)&gt;5,"Table5","Table510")</f>
        <v>#N/A</v>
      </c>
    </row>
    <row r="321" spans="2:13" ht="19.2" customHeight="1" x14ac:dyDescent="0.2">
      <c r="B321" s="114">
        <f>ROW()-ROW(ReferralItems[[#Headers],[Reference number]])</f>
        <v>308</v>
      </c>
      <c r="C321" s="115"/>
      <c r="D321" s="116"/>
      <c r="E321" s="116"/>
      <c r="F321" s="117" t="str">
        <f>IF(ReferralItems[[#This Row],[Age]]="","",VLOOKUP(ReferralItems[[#This Row],[Age]],Lists!$J$2:$K$23,2,FALSE))</f>
        <v/>
      </c>
      <c r="G321" s="116"/>
      <c r="H321" s="121"/>
      <c r="I321" s="118"/>
      <c r="J321" s="118"/>
      <c r="K321" s="119"/>
      <c r="L321" s="120"/>
      <c r="M321" s="111" t="e">
        <f>IF(MATCH(ReferralItems[[#This Row],[Age]],Age,0)&gt;5,"Table5","Table510")</f>
        <v>#N/A</v>
      </c>
    </row>
    <row r="322" spans="2:13" ht="19.2" customHeight="1" x14ac:dyDescent="0.2">
      <c r="B322" s="114">
        <f>ROW()-ROW(ReferralItems[[#Headers],[Reference number]])</f>
        <v>309</v>
      </c>
      <c r="C322" s="115"/>
      <c r="D322" s="116"/>
      <c r="E322" s="116"/>
      <c r="F322" s="117" t="str">
        <f>IF(ReferralItems[[#This Row],[Age]]="","",VLOOKUP(ReferralItems[[#This Row],[Age]],Lists!$J$2:$K$23,2,FALSE))</f>
        <v/>
      </c>
      <c r="G322" s="116"/>
      <c r="H322" s="121"/>
      <c r="I322" s="118"/>
      <c r="J322" s="118"/>
      <c r="K322" s="119"/>
      <c r="L322" s="120"/>
      <c r="M322" s="111" t="e">
        <f>IF(MATCH(ReferralItems[[#This Row],[Age]],Age,0)&gt;5,"Table5","Table510")</f>
        <v>#N/A</v>
      </c>
    </row>
    <row r="323" spans="2:13" ht="19.2" customHeight="1" x14ac:dyDescent="0.2">
      <c r="B323" s="114">
        <f>ROW()-ROW(ReferralItems[[#Headers],[Reference number]])</f>
        <v>310</v>
      </c>
      <c r="C323" s="115"/>
      <c r="D323" s="116"/>
      <c r="E323" s="116"/>
      <c r="F323" s="117" t="str">
        <f>IF(ReferralItems[[#This Row],[Age]]="","",VLOOKUP(ReferralItems[[#This Row],[Age]],Lists!$J$2:$K$23,2,FALSE))</f>
        <v/>
      </c>
      <c r="G323" s="116"/>
      <c r="H323" s="121"/>
      <c r="I323" s="118"/>
      <c r="J323" s="118"/>
      <c r="K323" s="119"/>
      <c r="L323" s="120"/>
      <c r="M323" s="111" t="e">
        <f>IF(MATCH(ReferralItems[[#This Row],[Age]],Age,0)&gt;5,"Table5","Table510")</f>
        <v>#N/A</v>
      </c>
    </row>
    <row r="324" spans="2:13" ht="19.2" customHeight="1" x14ac:dyDescent="0.2">
      <c r="B324" s="114">
        <f>ROW()-ROW(ReferralItems[[#Headers],[Reference number]])</f>
        <v>311</v>
      </c>
      <c r="C324" s="115"/>
      <c r="D324" s="116"/>
      <c r="E324" s="116"/>
      <c r="F324" s="117" t="str">
        <f>IF(ReferralItems[[#This Row],[Age]]="","",VLOOKUP(ReferralItems[[#This Row],[Age]],Lists!$J$2:$K$23,2,FALSE))</f>
        <v/>
      </c>
      <c r="G324" s="116"/>
      <c r="H324" s="121"/>
      <c r="I324" s="118"/>
      <c r="J324" s="118"/>
      <c r="K324" s="119"/>
      <c r="L324" s="120"/>
      <c r="M324" s="111" t="e">
        <f>IF(MATCH(ReferralItems[[#This Row],[Age]],Age,0)&gt;5,"Table5","Table510")</f>
        <v>#N/A</v>
      </c>
    </row>
    <row r="325" spans="2:13" ht="19.2" customHeight="1" x14ac:dyDescent="0.2">
      <c r="B325" s="114">
        <f>ROW()-ROW(ReferralItems[[#Headers],[Reference number]])</f>
        <v>312</v>
      </c>
      <c r="C325" s="115"/>
      <c r="D325" s="116"/>
      <c r="E325" s="116"/>
      <c r="F325" s="117" t="str">
        <f>IF(ReferralItems[[#This Row],[Age]]="","",VLOOKUP(ReferralItems[[#This Row],[Age]],Lists!$J$2:$K$23,2,FALSE))</f>
        <v/>
      </c>
      <c r="G325" s="116"/>
      <c r="H325" s="121"/>
      <c r="I325" s="118"/>
      <c r="J325" s="118"/>
      <c r="K325" s="119"/>
      <c r="L325" s="120"/>
      <c r="M325" s="111" t="e">
        <f>IF(MATCH(ReferralItems[[#This Row],[Age]],Age,0)&gt;5,"Table5","Table510")</f>
        <v>#N/A</v>
      </c>
    </row>
    <row r="326" spans="2:13" ht="19.2" customHeight="1" x14ac:dyDescent="0.2">
      <c r="B326" s="114">
        <f>ROW()-ROW(ReferralItems[[#Headers],[Reference number]])</f>
        <v>313</v>
      </c>
      <c r="C326" s="115"/>
      <c r="D326" s="116"/>
      <c r="E326" s="116"/>
      <c r="F326" s="117" t="str">
        <f>IF(ReferralItems[[#This Row],[Age]]="","",VLOOKUP(ReferralItems[[#This Row],[Age]],Lists!$J$2:$K$23,2,FALSE))</f>
        <v/>
      </c>
      <c r="G326" s="116"/>
      <c r="H326" s="121"/>
      <c r="I326" s="118"/>
      <c r="J326" s="118"/>
      <c r="K326" s="119"/>
      <c r="L326" s="120"/>
      <c r="M326" s="111" t="e">
        <f>IF(MATCH(ReferralItems[[#This Row],[Age]],Age,0)&gt;5,"Table5","Table510")</f>
        <v>#N/A</v>
      </c>
    </row>
    <row r="327" spans="2:13" ht="19.2" customHeight="1" x14ac:dyDescent="0.2">
      <c r="B327" s="114">
        <f>ROW()-ROW(ReferralItems[[#Headers],[Reference number]])</f>
        <v>314</v>
      </c>
      <c r="C327" s="115"/>
      <c r="D327" s="116"/>
      <c r="E327" s="116"/>
      <c r="F327" s="117" t="str">
        <f>IF(ReferralItems[[#This Row],[Age]]="","",VLOOKUP(ReferralItems[[#This Row],[Age]],Lists!$J$2:$K$23,2,FALSE))</f>
        <v/>
      </c>
      <c r="G327" s="116"/>
      <c r="H327" s="121"/>
      <c r="I327" s="118"/>
      <c r="J327" s="118"/>
      <c r="K327" s="119"/>
      <c r="L327" s="120"/>
      <c r="M327" s="111" t="e">
        <f>IF(MATCH(ReferralItems[[#This Row],[Age]],Age,0)&gt;5,"Table5","Table510")</f>
        <v>#N/A</v>
      </c>
    </row>
    <row r="328" spans="2:13" ht="19.2" customHeight="1" x14ac:dyDescent="0.2">
      <c r="B328" s="114">
        <f>ROW()-ROW(ReferralItems[[#Headers],[Reference number]])</f>
        <v>315</v>
      </c>
      <c r="C328" s="115"/>
      <c r="D328" s="116"/>
      <c r="E328" s="116"/>
      <c r="F328" s="117" t="str">
        <f>IF(ReferralItems[[#This Row],[Age]]="","",VLOOKUP(ReferralItems[[#This Row],[Age]],Lists!$J$2:$K$23,2,FALSE))</f>
        <v/>
      </c>
      <c r="G328" s="116"/>
      <c r="H328" s="121"/>
      <c r="I328" s="118"/>
      <c r="J328" s="118"/>
      <c r="K328" s="119"/>
      <c r="L328" s="120"/>
      <c r="M328" s="111" t="e">
        <f>IF(MATCH(ReferralItems[[#This Row],[Age]],Age,0)&gt;5,"Table5","Table510")</f>
        <v>#N/A</v>
      </c>
    </row>
    <row r="329" spans="2:13" ht="19.2" customHeight="1" x14ac:dyDescent="0.2">
      <c r="B329" s="114">
        <f>ROW()-ROW(ReferralItems[[#Headers],[Reference number]])</f>
        <v>316</v>
      </c>
      <c r="C329" s="115"/>
      <c r="D329" s="116"/>
      <c r="E329" s="116"/>
      <c r="F329" s="117" t="str">
        <f>IF(ReferralItems[[#This Row],[Age]]="","",VLOOKUP(ReferralItems[[#This Row],[Age]],Lists!$J$2:$K$23,2,FALSE))</f>
        <v/>
      </c>
      <c r="G329" s="116"/>
      <c r="H329" s="121"/>
      <c r="I329" s="118"/>
      <c r="J329" s="118"/>
      <c r="K329" s="119"/>
      <c r="L329" s="120"/>
      <c r="M329" s="111" t="e">
        <f>IF(MATCH(ReferralItems[[#This Row],[Age]],Age,0)&gt;5,"Table5","Table510")</f>
        <v>#N/A</v>
      </c>
    </row>
    <row r="330" spans="2:13" ht="19.2" customHeight="1" x14ac:dyDescent="0.2">
      <c r="B330" s="114">
        <f>ROW()-ROW(ReferralItems[[#Headers],[Reference number]])</f>
        <v>317</v>
      </c>
      <c r="C330" s="115"/>
      <c r="D330" s="116"/>
      <c r="E330" s="116"/>
      <c r="F330" s="117" t="str">
        <f>IF(ReferralItems[[#This Row],[Age]]="","",VLOOKUP(ReferralItems[[#This Row],[Age]],Lists!$J$2:$K$23,2,FALSE))</f>
        <v/>
      </c>
      <c r="G330" s="116"/>
      <c r="H330" s="121"/>
      <c r="I330" s="118"/>
      <c r="J330" s="118"/>
      <c r="K330" s="119"/>
      <c r="L330" s="120"/>
      <c r="M330" s="111" t="e">
        <f>IF(MATCH(ReferralItems[[#This Row],[Age]],Age,0)&gt;5,"Table5","Table510")</f>
        <v>#N/A</v>
      </c>
    </row>
    <row r="331" spans="2:13" ht="19.2" customHeight="1" x14ac:dyDescent="0.2">
      <c r="B331" s="114">
        <f>ROW()-ROW(ReferralItems[[#Headers],[Reference number]])</f>
        <v>318</v>
      </c>
      <c r="C331" s="115"/>
      <c r="D331" s="116"/>
      <c r="E331" s="116"/>
      <c r="F331" s="117" t="str">
        <f>IF(ReferralItems[[#This Row],[Age]]="","",VLOOKUP(ReferralItems[[#This Row],[Age]],Lists!$J$2:$K$23,2,FALSE))</f>
        <v/>
      </c>
      <c r="G331" s="116"/>
      <c r="H331" s="121"/>
      <c r="I331" s="118"/>
      <c r="J331" s="118"/>
      <c r="K331" s="119"/>
      <c r="L331" s="120"/>
      <c r="M331" s="111" t="e">
        <f>IF(MATCH(ReferralItems[[#This Row],[Age]],Age,0)&gt;5,"Table5","Table510")</f>
        <v>#N/A</v>
      </c>
    </row>
    <row r="332" spans="2:13" ht="19.2" customHeight="1" x14ac:dyDescent="0.2">
      <c r="B332" s="114">
        <f>ROW()-ROW(ReferralItems[[#Headers],[Reference number]])</f>
        <v>319</v>
      </c>
      <c r="C332" s="115"/>
      <c r="D332" s="116"/>
      <c r="E332" s="116"/>
      <c r="F332" s="117" t="str">
        <f>IF(ReferralItems[[#This Row],[Age]]="","",VLOOKUP(ReferralItems[[#This Row],[Age]],Lists!$J$2:$K$23,2,FALSE))</f>
        <v/>
      </c>
      <c r="G332" s="116"/>
      <c r="H332" s="121"/>
      <c r="I332" s="118"/>
      <c r="J332" s="118"/>
      <c r="K332" s="119"/>
      <c r="L332" s="120"/>
      <c r="M332" s="111" t="e">
        <f>IF(MATCH(ReferralItems[[#This Row],[Age]],Age,0)&gt;5,"Table5","Table510")</f>
        <v>#N/A</v>
      </c>
    </row>
    <row r="333" spans="2:13" ht="19.2" customHeight="1" x14ac:dyDescent="0.2">
      <c r="B333" s="114">
        <f>ROW()-ROW(ReferralItems[[#Headers],[Reference number]])</f>
        <v>320</v>
      </c>
      <c r="C333" s="115"/>
      <c r="D333" s="116"/>
      <c r="E333" s="116"/>
      <c r="F333" s="117" t="str">
        <f>IF(ReferralItems[[#This Row],[Age]]="","",VLOOKUP(ReferralItems[[#This Row],[Age]],Lists!$J$2:$K$23,2,FALSE))</f>
        <v/>
      </c>
      <c r="G333" s="116"/>
      <c r="H333" s="121"/>
      <c r="I333" s="118"/>
      <c r="J333" s="118"/>
      <c r="K333" s="119"/>
      <c r="L333" s="120"/>
      <c r="M333" s="111" t="e">
        <f>IF(MATCH(ReferralItems[[#This Row],[Age]],Age,0)&gt;5,"Table5","Table510")</f>
        <v>#N/A</v>
      </c>
    </row>
    <row r="334" spans="2:13" ht="19.2" customHeight="1" x14ac:dyDescent="0.2">
      <c r="B334" s="114">
        <f>ROW()-ROW(ReferralItems[[#Headers],[Reference number]])</f>
        <v>321</v>
      </c>
      <c r="C334" s="115"/>
      <c r="D334" s="116"/>
      <c r="E334" s="116"/>
      <c r="F334" s="117" t="str">
        <f>IF(ReferralItems[[#This Row],[Age]]="","",VLOOKUP(ReferralItems[[#This Row],[Age]],Lists!$J$2:$K$23,2,FALSE))</f>
        <v/>
      </c>
      <c r="G334" s="116"/>
      <c r="H334" s="121"/>
      <c r="I334" s="118"/>
      <c r="J334" s="118"/>
      <c r="K334" s="119"/>
      <c r="L334" s="120"/>
      <c r="M334" s="111" t="e">
        <f>IF(MATCH(ReferralItems[[#This Row],[Age]],Age,0)&gt;5,"Table5","Table510")</f>
        <v>#N/A</v>
      </c>
    </row>
    <row r="335" spans="2:13" ht="19.2" customHeight="1" x14ac:dyDescent="0.2">
      <c r="B335" s="114">
        <f>ROW()-ROW(ReferralItems[[#Headers],[Reference number]])</f>
        <v>322</v>
      </c>
      <c r="C335" s="115"/>
      <c r="D335" s="116"/>
      <c r="E335" s="116"/>
      <c r="F335" s="117" t="str">
        <f>IF(ReferralItems[[#This Row],[Age]]="","",VLOOKUP(ReferralItems[[#This Row],[Age]],Lists!$J$2:$K$23,2,FALSE))</f>
        <v/>
      </c>
      <c r="G335" s="116"/>
      <c r="H335" s="121"/>
      <c r="I335" s="118"/>
      <c r="J335" s="118"/>
      <c r="K335" s="119"/>
      <c r="L335" s="120"/>
      <c r="M335" s="111" t="e">
        <f>IF(MATCH(ReferralItems[[#This Row],[Age]],Age,0)&gt;5,"Table5","Table510")</f>
        <v>#N/A</v>
      </c>
    </row>
    <row r="336" spans="2:13" ht="19.2" customHeight="1" x14ac:dyDescent="0.2">
      <c r="B336" s="114">
        <f>ROW()-ROW(ReferralItems[[#Headers],[Reference number]])</f>
        <v>323</v>
      </c>
      <c r="C336" s="115"/>
      <c r="D336" s="116"/>
      <c r="E336" s="116"/>
      <c r="F336" s="117" t="str">
        <f>IF(ReferralItems[[#This Row],[Age]]="","",VLOOKUP(ReferralItems[[#This Row],[Age]],Lists!$J$2:$K$23,2,FALSE))</f>
        <v/>
      </c>
      <c r="G336" s="116"/>
      <c r="H336" s="121"/>
      <c r="I336" s="118"/>
      <c r="J336" s="118"/>
      <c r="K336" s="119"/>
      <c r="L336" s="120"/>
      <c r="M336" s="111" t="e">
        <f>IF(MATCH(ReferralItems[[#This Row],[Age]],Age,0)&gt;5,"Table5","Table510")</f>
        <v>#N/A</v>
      </c>
    </row>
    <row r="337" spans="2:13" ht="19.2" customHeight="1" x14ac:dyDescent="0.2">
      <c r="B337" s="114">
        <f>ROW()-ROW(ReferralItems[[#Headers],[Reference number]])</f>
        <v>324</v>
      </c>
      <c r="C337" s="115"/>
      <c r="D337" s="116"/>
      <c r="E337" s="116"/>
      <c r="F337" s="117" t="str">
        <f>IF(ReferralItems[[#This Row],[Age]]="","",VLOOKUP(ReferralItems[[#This Row],[Age]],Lists!$J$2:$K$23,2,FALSE))</f>
        <v/>
      </c>
      <c r="G337" s="116"/>
      <c r="H337" s="121"/>
      <c r="I337" s="118"/>
      <c r="J337" s="118"/>
      <c r="K337" s="119"/>
      <c r="L337" s="120"/>
      <c r="M337" s="111" t="e">
        <f>IF(MATCH(ReferralItems[[#This Row],[Age]],Age,0)&gt;5,"Table5","Table510")</f>
        <v>#N/A</v>
      </c>
    </row>
    <row r="338" spans="2:13" ht="19.2" customHeight="1" x14ac:dyDescent="0.2">
      <c r="B338" s="114">
        <f>ROW()-ROW(ReferralItems[[#Headers],[Reference number]])</f>
        <v>325</v>
      </c>
      <c r="C338" s="115"/>
      <c r="D338" s="116"/>
      <c r="E338" s="116"/>
      <c r="F338" s="117" t="str">
        <f>IF(ReferralItems[[#This Row],[Age]]="","",VLOOKUP(ReferralItems[[#This Row],[Age]],Lists!$J$2:$K$23,2,FALSE))</f>
        <v/>
      </c>
      <c r="G338" s="116"/>
      <c r="H338" s="121"/>
      <c r="I338" s="118"/>
      <c r="J338" s="118"/>
      <c r="K338" s="119"/>
      <c r="L338" s="120"/>
      <c r="M338" s="111" t="e">
        <f>IF(MATCH(ReferralItems[[#This Row],[Age]],Age,0)&gt;5,"Table5","Table510")</f>
        <v>#N/A</v>
      </c>
    </row>
    <row r="339" spans="2:13" ht="19.2" customHeight="1" x14ac:dyDescent="0.2">
      <c r="B339" s="114">
        <f>ROW()-ROW(ReferralItems[[#Headers],[Reference number]])</f>
        <v>326</v>
      </c>
      <c r="C339" s="115"/>
      <c r="D339" s="116"/>
      <c r="E339" s="116"/>
      <c r="F339" s="117" t="str">
        <f>IF(ReferralItems[[#This Row],[Age]]="","",VLOOKUP(ReferralItems[[#This Row],[Age]],Lists!$J$2:$K$23,2,FALSE))</f>
        <v/>
      </c>
      <c r="G339" s="116"/>
      <c r="H339" s="121"/>
      <c r="I339" s="118"/>
      <c r="J339" s="118"/>
      <c r="K339" s="119"/>
      <c r="L339" s="120"/>
      <c r="M339" s="111" t="e">
        <f>IF(MATCH(ReferralItems[[#This Row],[Age]],Age,0)&gt;5,"Table5","Table510")</f>
        <v>#N/A</v>
      </c>
    </row>
    <row r="340" spans="2:13" ht="19.2" customHeight="1" x14ac:dyDescent="0.2">
      <c r="B340" s="114">
        <f>ROW()-ROW(ReferralItems[[#Headers],[Reference number]])</f>
        <v>327</v>
      </c>
      <c r="C340" s="115"/>
      <c r="D340" s="116"/>
      <c r="E340" s="116"/>
      <c r="F340" s="117" t="str">
        <f>IF(ReferralItems[[#This Row],[Age]]="","",VLOOKUP(ReferralItems[[#This Row],[Age]],Lists!$J$2:$K$23,2,FALSE))</f>
        <v/>
      </c>
      <c r="G340" s="116"/>
      <c r="H340" s="121"/>
      <c r="I340" s="118"/>
      <c r="J340" s="118"/>
      <c r="K340" s="119"/>
      <c r="L340" s="120"/>
      <c r="M340" s="111" t="e">
        <f>IF(MATCH(ReferralItems[[#This Row],[Age]],Age,0)&gt;5,"Table5","Table510")</f>
        <v>#N/A</v>
      </c>
    </row>
    <row r="341" spans="2:13" ht="19.2" customHeight="1" x14ac:dyDescent="0.2">
      <c r="B341" s="114">
        <f>ROW()-ROW(ReferralItems[[#Headers],[Reference number]])</f>
        <v>328</v>
      </c>
      <c r="C341" s="115"/>
      <c r="D341" s="116"/>
      <c r="E341" s="116"/>
      <c r="F341" s="117" t="str">
        <f>IF(ReferralItems[[#This Row],[Age]]="","",VLOOKUP(ReferralItems[[#This Row],[Age]],Lists!$J$2:$K$23,2,FALSE))</f>
        <v/>
      </c>
      <c r="G341" s="116"/>
      <c r="H341" s="121"/>
      <c r="I341" s="118"/>
      <c r="J341" s="118"/>
      <c r="K341" s="119"/>
      <c r="L341" s="120"/>
      <c r="M341" s="111" t="e">
        <f>IF(MATCH(ReferralItems[[#This Row],[Age]],Age,0)&gt;5,"Table5","Table510")</f>
        <v>#N/A</v>
      </c>
    </row>
    <row r="342" spans="2:13" ht="19.2" customHeight="1" x14ac:dyDescent="0.2">
      <c r="B342" s="114">
        <f>ROW()-ROW(ReferralItems[[#Headers],[Reference number]])</f>
        <v>329</v>
      </c>
      <c r="C342" s="115"/>
      <c r="D342" s="116"/>
      <c r="E342" s="116"/>
      <c r="F342" s="117" t="str">
        <f>IF(ReferralItems[[#This Row],[Age]]="","",VLOOKUP(ReferralItems[[#This Row],[Age]],Lists!$J$2:$K$23,2,FALSE))</f>
        <v/>
      </c>
      <c r="G342" s="116"/>
      <c r="H342" s="121"/>
      <c r="I342" s="118"/>
      <c r="J342" s="118"/>
      <c r="K342" s="119"/>
      <c r="L342" s="120"/>
      <c r="M342" s="111" t="e">
        <f>IF(MATCH(ReferralItems[[#This Row],[Age]],Age,0)&gt;5,"Table5","Table510")</f>
        <v>#N/A</v>
      </c>
    </row>
    <row r="343" spans="2:13" ht="19.2" customHeight="1" x14ac:dyDescent="0.2">
      <c r="B343" s="114">
        <f>ROW()-ROW(ReferralItems[[#Headers],[Reference number]])</f>
        <v>330</v>
      </c>
      <c r="C343" s="115"/>
      <c r="D343" s="116"/>
      <c r="E343" s="116"/>
      <c r="F343" s="117" t="str">
        <f>IF(ReferralItems[[#This Row],[Age]]="","",VLOOKUP(ReferralItems[[#This Row],[Age]],Lists!$J$2:$K$23,2,FALSE))</f>
        <v/>
      </c>
      <c r="G343" s="116"/>
      <c r="H343" s="121"/>
      <c r="I343" s="118"/>
      <c r="J343" s="118"/>
      <c r="K343" s="119"/>
      <c r="L343" s="120"/>
      <c r="M343" s="111" t="e">
        <f>IF(MATCH(ReferralItems[[#This Row],[Age]],Age,0)&gt;5,"Table5","Table510")</f>
        <v>#N/A</v>
      </c>
    </row>
    <row r="344" spans="2:13" ht="19.2" customHeight="1" x14ac:dyDescent="0.2">
      <c r="B344" s="114">
        <f>ROW()-ROW(ReferralItems[[#Headers],[Reference number]])</f>
        <v>331</v>
      </c>
      <c r="C344" s="115"/>
      <c r="D344" s="116"/>
      <c r="E344" s="116"/>
      <c r="F344" s="117" t="str">
        <f>IF(ReferralItems[[#This Row],[Age]]="","",VLOOKUP(ReferralItems[[#This Row],[Age]],Lists!$J$2:$K$23,2,FALSE))</f>
        <v/>
      </c>
      <c r="G344" s="116"/>
      <c r="H344" s="121"/>
      <c r="I344" s="118"/>
      <c r="J344" s="118"/>
      <c r="K344" s="119"/>
      <c r="L344" s="120"/>
      <c r="M344" s="111" t="e">
        <f>IF(MATCH(ReferralItems[[#This Row],[Age]],Age,0)&gt;5,"Table5","Table510")</f>
        <v>#N/A</v>
      </c>
    </row>
    <row r="345" spans="2:13" ht="19.2" customHeight="1" x14ac:dyDescent="0.2">
      <c r="B345" s="114">
        <f>ROW()-ROW(ReferralItems[[#Headers],[Reference number]])</f>
        <v>332</v>
      </c>
      <c r="C345" s="115"/>
      <c r="D345" s="116"/>
      <c r="E345" s="116"/>
      <c r="F345" s="117" t="str">
        <f>IF(ReferralItems[[#This Row],[Age]]="","",VLOOKUP(ReferralItems[[#This Row],[Age]],Lists!$J$2:$K$23,2,FALSE))</f>
        <v/>
      </c>
      <c r="G345" s="116"/>
      <c r="H345" s="121"/>
      <c r="I345" s="118"/>
      <c r="J345" s="118"/>
      <c r="K345" s="119"/>
      <c r="L345" s="120"/>
      <c r="M345" s="111" t="e">
        <f>IF(MATCH(ReferralItems[[#This Row],[Age]],Age,0)&gt;5,"Table5","Table510")</f>
        <v>#N/A</v>
      </c>
    </row>
    <row r="346" spans="2:13" ht="19.2" customHeight="1" x14ac:dyDescent="0.2">
      <c r="B346" s="114">
        <f>ROW()-ROW(ReferralItems[[#Headers],[Reference number]])</f>
        <v>333</v>
      </c>
      <c r="C346" s="115"/>
      <c r="D346" s="116"/>
      <c r="E346" s="116"/>
      <c r="F346" s="117" t="str">
        <f>IF(ReferralItems[[#This Row],[Age]]="","",VLOOKUP(ReferralItems[[#This Row],[Age]],Lists!$J$2:$K$23,2,FALSE))</f>
        <v/>
      </c>
      <c r="G346" s="116"/>
      <c r="H346" s="121"/>
      <c r="I346" s="118"/>
      <c r="J346" s="118"/>
      <c r="K346" s="119"/>
      <c r="L346" s="120"/>
      <c r="M346" s="111" t="e">
        <f>IF(MATCH(ReferralItems[[#This Row],[Age]],Age,0)&gt;5,"Table5","Table510")</f>
        <v>#N/A</v>
      </c>
    </row>
    <row r="347" spans="2:13" ht="19.2" customHeight="1" x14ac:dyDescent="0.2">
      <c r="B347" s="114">
        <f>ROW()-ROW(ReferralItems[[#Headers],[Reference number]])</f>
        <v>334</v>
      </c>
      <c r="C347" s="115"/>
      <c r="D347" s="116"/>
      <c r="E347" s="116"/>
      <c r="F347" s="117" t="str">
        <f>IF(ReferralItems[[#This Row],[Age]]="","",VLOOKUP(ReferralItems[[#This Row],[Age]],Lists!$J$2:$K$23,2,FALSE))</f>
        <v/>
      </c>
      <c r="G347" s="116"/>
      <c r="H347" s="121"/>
      <c r="I347" s="118"/>
      <c r="J347" s="118"/>
      <c r="K347" s="119"/>
      <c r="L347" s="120"/>
      <c r="M347" s="111" t="e">
        <f>IF(MATCH(ReferralItems[[#This Row],[Age]],Age,0)&gt;5,"Table5","Table510")</f>
        <v>#N/A</v>
      </c>
    </row>
    <row r="348" spans="2:13" ht="19.2" customHeight="1" x14ac:dyDescent="0.2">
      <c r="B348" s="114">
        <f>ROW()-ROW(ReferralItems[[#Headers],[Reference number]])</f>
        <v>335</v>
      </c>
      <c r="C348" s="115"/>
      <c r="D348" s="116"/>
      <c r="E348" s="116"/>
      <c r="F348" s="117" t="str">
        <f>IF(ReferralItems[[#This Row],[Age]]="","",VLOOKUP(ReferralItems[[#This Row],[Age]],Lists!$J$2:$K$23,2,FALSE))</f>
        <v/>
      </c>
      <c r="G348" s="116"/>
      <c r="H348" s="121"/>
      <c r="I348" s="118"/>
      <c r="J348" s="118"/>
      <c r="K348" s="119"/>
      <c r="L348" s="120"/>
      <c r="M348" s="111" t="e">
        <f>IF(MATCH(ReferralItems[[#This Row],[Age]],Age,0)&gt;5,"Table5","Table510")</f>
        <v>#N/A</v>
      </c>
    </row>
    <row r="349" spans="2:13" ht="19.2" customHeight="1" x14ac:dyDescent="0.2">
      <c r="B349" s="114">
        <f>ROW()-ROW(ReferralItems[[#Headers],[Reference number]])</f>
        <v>336</v>
      </c>
      <c r="C349" s="115"/>
      <c r="D349" s="116"/>
      <c r="E349" s="116"/>
      <c r="F349" s="117" t="str">
        <f>IF(ReferralItems[[#This Row],[Age]]="","",VLOOKUP(ReferralItems[[#This Row],[Age]],Lists!$J$2:$K$23,2,FALSE))</f>
        <v/>
      </c>
      <c r="G349" s="116"/>
      <c r="H349" s="121"/>
      <c r="I349" s="118"/>
      <c r="J349" s="118"/>
      <c r="K349" s="119"/>
      <c r="L349" s="120"/>
      <c r="M349" s="111" t="e">
        <f>IF(MATCH(ReferralItems[[#This Row],[Age]],Age,0)&gt;5,"Table5","Table510")</f>
        <v>#N/A</v>
      </c>
    </row>
    <row r="350" spans="2:13" ht="19.2" customHeight="1" x14ac:dyDescent="0.2">
      <c r="B350" s="114">
        <f>ROW()-ROW(ReferralItems[[#Headers],[Reference number]])</f>
        <v>337</v>
      </c>
      <c r="C350" s="115"/>
      <c r="D350" s="116"/>
      <c r="E350" s="116"/>
      <c r="F350" s="117" t="str">
        <f>IF(ReferralItems[[#This Row],[Age]]="","",VLOOKUP(ReferralItems[[#This Row],[Age]],Lists!$J$2:$K$23,2,FALSE))</f>
        <v/>
      </c>
      <c r="G350" s="116"/>
      <c r="H350" s="121"/>
      <c r="I350" s="118"/>
      <c r="J350" s="118"/>
      <c r="K350" s="119"/>
      <c r="L350" s="120"/>
      <c r="M350" s="111" t="e">
        <f>IF(MATCH(ReferralItems[[#This Row],[Age]],Age,0)&gt;5,"Table5","Table510")</f>
        <v>#N/A</v>
      </c>
    </row>
    <row r="351" spans="2:13" ht="19.2" customHeight="1" x14ac:dyDescent="0.2">
      <c r="B351" s="114">
        <f>ROW()-ROW(ReferralItems[[#Headers],[Reference number]])</f>
        <v>338</v>
      </c>
      <c r="C351" s="115"/>
      <c r="D351" s="116"/>
      <c r="E351" s="116"/>
      <c r="F351" s="117" t="str">
        <f>IF(ReferralItems[[#This Row],[Age]]="","",VLOOKUP(ReferralItems[[#This Row],[Age]],Lists!$J$2:$K$23,2,FALSE))</f>
        <v/>
      </c>
      <c r="G351" s="116"/>
      <c r="H351" s="121"/>
      <c r="I351" s="118"/>
      <c r="J351" s="118"/>
      <c r="K351" s="119"/>
      <c r="L351" s="120"/>
      <c r="M351" s="111" t="e">
        <f>IF(MATCH(ReferralItems[[#This Row],[Age]],Age,0)&gt;5,"Table5","Table510")</f>
        <v>#N/A</v>
      </c>
    </row>
    <row r="352" spans="2:13" ht="19.2" customHeight="1" x14ac:dyDescent="0.2">
      <c r="B352" s="114">
        <f>ROW()-ROW(ReferralItems[[#Headers],[Reference number]])</f>
        <v>339</v>
      </c>
      <c r="C352" s="115"/>
      <c r="D352" s="116"/>
      <c r="E352" s="116"/>
      <c r="F352" s="117" t="str">
        <f>IF(ReferralItems[[#This Row],[Age]]="","",VLOOKUP(ReferralItems[[#This Row],[Age]],Lists!$J$2:$K$23,2,FALSE))</f>
        <v/>
      </c>
      <c r="G352" s="116"/>
      <c r="H352" s="121"/>
      <c r="I352" s="118"/>
      <c r="J352" s="118"/>
      <c r="K352" s="119"/>
      <c r="L352" s="120"/>
      <c r="M352" s="111" t="e">
        <f>IF(MATCH(ReferralItems[[#This Row],[Age]],Age,0)&gt;5,"Table5","Table510")</f>
        <v>#N/A</v>
      </c>
    </row>
    <row r="353" spans="2:13" ht="19.2" customHeight="1" x14ac:dyDescent="0.2">
      <c r="B353" s="114">
        <f>ROW()-ROW(ReferralItems[[#Headers],[Reference number]])</f>
        <v>340</v>
      </c>
      <c r="C353" s="115"/>
      <c r="D353" s="116"/>
      <c r="E353" s="116"/>
      <c r="F353" s="117" t="str">
        <f>IF(ReferralItems[[#This Row],[Age]]="","",VLOOKUP(ReferralItems[[#This Row],[Age]],Lists!$J$2:$K$23,2,FALSE))</f>
        <v/>
      </c>
      <c r="G353" s="116"/>
      <c r="H353" s="121"/>
      <c r="I353" s="118"/>
      <c r="J353" s="118"/>
      <c r="K353" s="119"/>
      <c r="L353" s="120"/>
      <c r="M353" s="111" t="e">
        <f>IF(MATCH(ReferralItems[[#This Row],[Age]],Age,0)&gt;5,"Table5","Table510")</f>
        <v>#N/A</v>
      </c>
    </row>
    <row r="354" spans="2:13" ht="19.2" customHeight="1" x14ac:dyDescent="0.2">
      <c r="B354" s="114">
        <f>ROW()-ROW(ReferralItems[[#Headers],[Reference number]])</f>
        <v>341</v>
      </c>
      <c r="C354" s="115"/>
      <c r="D354" s="116"/>
      <c r="E354" s="116"/>
      <c r="F354" s="117" t="str">
        <f>IF(ReferralItems[[#This Row],[Age]]="","",VLOOKUP(ReferralItems[[#This Row],[Age]],Lists!$J$2:$K$23,2,FALSE))</f>
        <v/>
      </c>
      <c r="G354" s="116"/>
      <c r="H354" s="121"/>
      <c r="I354" s="118"/>
      <c r="J354" s="118"/>
      <c r="K354" s="119"/>
      <c r="L354" s="120"/>
      <c r="M354" s="111" t="e">
        <f>IF(MATCH(ReferralItems[[#This Row],[Age]],Age,0)&gt;5,"Table5","Table510")</f>
        <v>#N/A</v>
      </c>
    </row>
    <row r="355" spans="2:13" ht="19.2" customHeight="1" x14ac:dyDescent="0.2">
      <c r="B355" s="114">
        <f>ROW()-ROW(ReferralItems[[#Headers],[Reference number]])</f>
        <v>342</v>
      </c>
      <c r="C355" s="115"/>
      <c r="D355" s="116"/>
      <c r="E355" s="116"/>
      <c r="F355" s="117" t="str">
        <f>IF(ReferralItems[[#This Row],[Age]]="","",VLOOKUP(ReferralItems[[#This Row],[Age]],Lists!$J$2:$K$23,2,FALSE))</f>
        <v/>
      </c>
      <c r="G355" s="116"/>
      <c r="H355" s="121"/>
      <c r="I355" s="118"/>
      <c r="J355" s="118"/>
      <c r="K355" s="119"/>
      <c r="L355" s="120"/>
      <c r="M355" s="111" t="e">
        <f>IF(MATCH(ReferralItems[[#This Row],[Age]],Age,0)&gt;5,"Table5","Table510")</f>
        <v>#N/A</v>
      </c>
    </row>
    <row r="356" spans="2:13" ht="19.2" customHeight="1" x14ac:dyDescent="0.2">
      <c r="B356" s="114">
        <f>ROW()-ROW(ReferralItems[[#Headers],[Reference number]])</f>
        <v>343</v>
      </c>
      <c r="C356" s="115"/>
      <c r="D356" s="116"/>
      <c r="E356" s="116"/>
      <c r="F356" s="117" t="str">
        <f>IF(ReferralItems[[#This Row],[Age]]="","",VLOOKUP(ReferralItems[[#This Row],[Age]],Lists!$J$2:$K$23,2,FALSE))</f>
        <v/>
      </c>
      <c r="G356" s="116"/>
      <c r="H356" s="121"/>
      <c r="I356" s="118"/>
      <c r="J356" s="118"/>
      <c r="K356" s="119"/>
      <c r="L356" s="120"/>
      <c r="M356" s="111" t="e">
        <f>IF(MATCH(ReferralItems[[#This Row],[Age]],Age,0)&gt;5,"Table5","Table510")</f>
        <v>#N/A</v>
      </c>
    </row>
    <row r="357" spans="2:13" ht="19.2" customHeight="1" x14ac:dyDescent="0.2">
      <c r="B357" s="114">
        <f>ROW()-ROW(ReferralItems[[#Headers],[Reference number]])</f>
        <v>344</v>
      </c>
      <c r="C357" s="115"/>
      <c r="D357" s="116"/>
      <c r="E357" s="116"/>
      <c r="F357" s="117" t="str">
        <f>IF(ReferralItems[[#This Row],[Age]]="","",VLOOKUP(ReferralItems[[#This Row],[Age]],Lists!$J$2:$K$23,2,FALSE))</f>
        <v/>
      </c>
      <c r="G357" s="116"/>
      <c r="H357" s="121"/>
      <c r="I357" s="118"/>
      <c r="J357" s="118"/>
      <c r="K357" s="119"/>
      <c r="L357" s="120"/>
      <c r="M357" s="111" t="e">
        <f>IF(MATCH(ReferralItems[[#This Row],[Age]],Age,0)&gt;5,"Table5","Table510")</f>
        <v>#N/A</v>
      </c>
    </row>
    <row r="358" spans="2:13" ht="19.2" customHeight="1" x14ac:dyDescent="0.2">
      <c r="B358" s="114">
        <f>ROW()-ROW(ReferralItems[[#Headers],[Reference number]])</f>
        <v>345</v>
      </c>
      <c r="C358" s="115"/>
      <c r="D358" s="116"/>
      <c r="E358" s="116"/>
      <c r="F358" s="117" t="str">
        <f>IF(ReferralItems[[#This Row],[Age]]="","",VLOOKUP(ReferralItems[[#This Row],[Age]],Lists!$J$2:$K$23,2,FALSE))</f>
        <v/>
      </c>
      <c r="G358" s="116"/>
      <c r="H358" s="121"/>
      <c r="I358" s="118"/>
      <c r="J358" s="118"/>
      <c r="K358" s="119"/>
      <c r="L358" s="120"/>
      <c r="M358" s="111" t="e">
        <f>IF(MATCH(ReferralItems[[#This Row],[Age]],Age,0)&gt;5,"Table5","Table510")</f>
        <v>#N/A</v>
      </c>
    </row>
    <row r="359" spans="2:13" ht="19.2" customHeight="1" x14ac:dyDescent="0.2">
      <c r="B359" s="114">
        <f>ROW()-ROW(ReferralItems[[#Headers],[Reference number]])</f>
        <v>346</v>
      </c>
      <c r="C359" s="115"/>
      <c r="D359" s="116"/>
      <c r="E359" s="116"/>
      <c r="F359" s="117" t="str">
        <f>IF(ReferralItems[[#This Row],[Age]]="","",VLOOKUP(ReferralItems[[#This Row],[Age]],Lists!$J$2:$K$23,2,FALSE))</f>
        <v/>
      </c>
      <c r="G359" s="116"/>
      <c r="H359" s="121"/>
      <c r="I359" s="118"/>
      <c r="J359" s="118"/>
      <c r="K359" s="119"/>
      <c r="L359" s="120"/>
      <c r="M359" s="111" t="e">
        <f>IF(MATCH(ReferralItems[[#This Row],[Age]],Age,0)&gt;5,"Table5","Table510")</f>
        <v>#N/A</v>
      </c>
    </row>
    <row r="360" spans="2:13" ht="19.2" customHeight="1" x14ac:dyDescent="0.2">
      <c r="B360" s="114">
        <f>ROW()-ROW(ReferralItems[[#Headers],[Reference number]])</f>
        <v>347</v>
      </c>
      <c r="C360" s="115"/>
      <c r="D360" s="116"/>
      <c r="E360" s="116"/>
      <c r="F360" s="117" t="str">
        <f>IF(ReferralItems[[#This Row],[Age]]="","",VLOOKUP(ReferralItems[[#This Row],[Age]],Lists!$J$2:$K$23,2,FALSE))</f>
        <v/>
      </c>
      <c r="G360" s="116"/>
      <c r="H360" s="121"/>
      <c r="I360" s="118"/>
      <c r="J360" s="118"/>
      <c r="K360" s="119"/>
      <c r="L360" s="120"/>
      <c r="M360" s="111" t="e">
        <f>IF(MATCH(ReferralItems[[#This Row],[Age]],Age,0)&gt;5,"Table5","Table510")</f>
        <v>#N/A</v>
      </c>
    </row>
    <row r="361" spans="2:13" ht="19.2" customHeight="1" x14ac:dyDescent="0.2">
      <c r="B361" s="114">
        <f>ROW()-ROW(ReferralItems[[#Headers],[Reference number]])</f>
        <v>348</v>
      </c>
      <c r="C361" s="115"/>
      <c r="D361" s="116"/>
      <c r="E361" s="116"/>
      <c r="F361" s="117" t="str">
        <f>IF(ReferralItems[[#This Row],[Age]]="","",VLOOKUP(ReferralItems[[#This Row],[Age]],Lists!$J$2:$K$23,2,FALSE))</f>
        <v/>
      </c>
      <c r="G361" s="116"/>
      <c r="H361" s="121"/>
      <c r="I361" s="118"/>
      <c r="J361" s="118"/>
      <c r="K361" s="119"/>
      <c r="L361" s="120"/>
      <c r="M361" s="111" t="e">
        <f>IF(MATCH(ReferralItems[[#This Row],[Age]],Age,0)&gt;5,"Table5","Table510")</f>
        <v>#N/A</v>
      </c>
    </row>
    <row r="362" spans="2:13" ht="19.2" customHeight="1" x14ac:dyDescent="0.2">
      <c r="B362" s="114">
        <f>ROW()-ROW(ReferralItems[[#Headers],[Reference number]])</f>
        <v>349</v>
      </c>
      <c r="C362" s="115"/>
      <c r="D362" s="116"/>
      <c r="E362" s="116"/>
      <c r="F362" s="117" t="str">
        <f>IF(ReferralItems[[#This Row],[Age]]="","",VLOOKUP(ReferralItems[[#This Row],[Age]],Lists!$J$2:$K$23,2,FALSE))</f>
        <v/>
      </c>
      <c r="G362" s="116"/>
      <c r="H362" s="121"/>
      <c r="I362" s="118"/>
      <c r="J362" s="118"/>
      <c r="K362" s="119"/>
      <c r="L362" s="120"/>
      <c r="M362" s="111" t="e">
        <f>IF(MATCH(ReferralItems[[#This Row],[Age]],Age,0)&gt;5,"Table5","Table510")</f>
        <v>#N/A</v>
      </c>
    </row>
    <row r="363" spans="2:13" ht="19.2" customHeight="1" x14ac:dyDescent="0.2">
      <c r="B363" s="114">
        <f>ROW()-ROW(ReferralItems[[#Headers],[Reference number]])</f>
        <v>350</v>
      </c>
      <c r="C363" s="115"/>
      <c r="D363" s="116"/>
      <c r="E363" s="116"/>
      <c r="F363" s="117" t="str">
        <f>IF(ReferralItems[[#This Row],[Age]]="","",VLOOKUP(ReferralItems[[#This Row],[Age]],Lists!$J$2:$K$23,2,FALSE))</f>
        <v/>
      </c>
      <c r="G363" s="116"/>
      <c r="H363" s="121"/>
      <c r="I363" s="118"/>
      <c r="J363" s="118"/>
      <c r="K363" s="119"/>
      <c r="L363" s="120"/>
      <c r="M363" s="111" t="e">
        <f>IF(MATCH(ReferralItems[[#This Row],[Age]],Age,0)&gt;5,"Table5","Table510")</f>
        <v>#N/A</v>
      </c>
    </row>
    <row r="364" spans="2:13" ht="19.2" customHeight="1" x14ac:dyDescent="0.2">
      <c r="B364" s="114">
        <f>ROW()-ROW(ReferralItems[[#Headers],[Reference number]])</f>
        <v>351</v>
      </c>
      <c r="C364" s="115"/>
      <c r="D364" s="116"/>
      <c r="E364" s="116"/>
      <c r="F364" s="117" t="str">
        <f>IF(ReferralItems[[#This Row],[Age]]="","",VLOOKUP(ReferralItems[[#This Row],[Age]],Lists!$J$2:$K$23,2,FALSE))</f>
        <v/>
      </c>
      <c r="G364" s="116"/>
      <c r="H364" s="121"/>
      <c r="I364" s="118"/>
      <c r="J364" s="118"/>
      <c r="K364" s="119"/>
      <c r="L364" s="120"/>
      <c r="M364" s="111" t="e">
        <f>IF(MATCH(ReferralItems[[#This Row],[Age]],Age,0)&gt;5,"Table5","Table510")</f>
        <v>#N/A</v>
      </c>
    </row>
    <row r="365" spans="2:13" ht="19.2" customHeight="1" x14ac:dyDescent="0.2">
      <c r="B365" s="114">
        <f>ROW()-ROW(ReferralItems[[#Headers],[Reference number]])</f>
        <v>352</v>
      </c>
      <c r="C365" s="115"/>
      <c r="D365" s="116"/>
      <c r="E365" s="116"/>
      <c r="F365" s="117" t="str">
        <f>IF(ReferralItems[[#This Row],[Age]]="","",VLOOKUP(ReferralItems[[#This Row],[Age]],Lists!$J$2:$K$23,2,FALSE))</f>
        <v/>
      </c>
      <c r="G365" s="116"/>
      <c r="H365" s="121"/>
      <c r="I365" s="118"/>
      <c r="J365" s="118"/>
      <c r="K365" s="119"/>
      <c r="L365" s="120"/>
      <c r="M365" s="111" t="e">
        <f>IF(MATCH(ReferralItems[[#This Row],[Age]],Age,0)&gt;5,"Table5","Table510")</f>
        <v>#N/A</v>
      </c>
    </row>
    <row r="366" spans="2:13" ht="19.2" customHeight="1" x14ac:dyDescent="0.2">
      <c r="B366" s="114">
        <f>ROW()-ROW(ReferralItems[[#Headers],[Reference number]])</f>
        <v>353</v>
      </c>
      <c r="C366" s="115"/>
      <c r="D366" s="116"/>
      <c r="E366" s="116"/>
      <c r="F366" s="117" t="str">
        <f>IF(ReferralItems[[#This Row],[Age]]="","",VLOOKUP(ReferralItems[[#This Row],[Age]],Lists!$J$2:$K$23,2,FALSE))</f>
        <v/>
      </c>
      <c r="G366" s="116"/>
      <c r="H366" s="121"/>
      <c r="I366" s="118"/>
      <c r="J366" s="118"/>
      <c r="K366" s="119"/>
      <c r="L366" s="120"/>
      <c r="M366" s="111" t="e">
        <f>IF(MATCH(ReferralItems[[#This Row],[Age]],Age,0)&gt;5,"Table5","Table510")</f>
        <v>#N/A</v>
      </c>
    </row>
    <row r="367" spans="2:13" ht="19.2" customHeight="1" x14ac:dyDescent="0.2">
      <c r="B367" s="114">
        <f>ROW()-ROW(ReferralItems[[#Headers],[Reference number]])</f>
        <v>354</v>
      </c>
      <c r="C367" s="115"/>
      <c r="D367" s="116"/>
      <c r="E367" s="116"/>
      <c r="F367" s="117" t="str">
        <f>IF(ReferralItems[[#This Row],[Age]]="","",VLOOKUP(ReferralItems[[#This Row],[Age]],Lists!$J$2:$K$23,2,FALSE))</f>
        <v/>
      </c>
      <c r="G367" s="116"/>
      <c r="H367" s="121"/>
      <c r="I367" s="118"/>
      <c r="J367" s="118"/>
      <c r="K367" s="119"/>
      <c r="L367" s="120"/>
      <c r="M367" s="111" t="e">
        <f>IF(MATCH(ReferralItems[[#This Row],[Age]],Age,0)&gt;5,"Table5","Table510")</f>
        <v>#N/A</v>
      </c>
    </row>
    <row r="368" spans="2:13" ht="19.2" customHeight="1" x14ac:dyDescent="0.2">
      <c r="B368" s="114">
        <f>ROW()-ROW(ReferralItems[[#Headers],[Reference number]])</f>
        <v>355</v>
      </c>
      <c r="C368" s="115"/>
      <c r="D368" s="116"/>
      <c r="E368" s="116"/>
      <c r="F368" s="117" t="str">
        <f>IF(ReferralItems[[#This Row],[Age]]="","",VLOOKUP(ReferralItems[[#This Row],[Age]],Lists!$J$2:$K$23,2,FALSE))</f>
        <v/>
      </c>
      <c r="G368" s="116"/>
      <c r="H368" s="121"/>
      <c r="I368" s="118"/>
      <c r="J368" s="118"/>
      <c r="K368" s="119"/>
      <c r="L368" s="120"/>
      <c r="M368" s="111" t="e">
        <f>IF(MATCH(ReferralItems[[#This Row],[Age]],Age,0)&gt;5,"Table5","Table510")</f>
        <v>#N/A</v>
      </c>
    </row>
    <row r="369" spans="2:13" ht="19.2" customHeight="1" x14ac:dyDescent="0.2">
      <c r="B369" s="114">
        <f>ROW()-ROW(ReferralItems[[#Headers],[Reference number]])</f>
        <v>356</v>
      </c>
      <c r="C369" s="115"/>
      <c r="D369" s="116"/>
      <c r="E369" s="116"/>
      <c r="F369" s="117" t="str">
        <f>IF(ReferralItems[[#This Row],[Age]]="","",VLOOKUP(ReferralItems[[#This Row],[Age]],Lists!$J$2:$K$23,2,FALSE))</f>
        <v/>
      </c>
      <c r="G369" s="116"/>
      <c r="H369" s="121"/>
      <c r="I369" s="118"/>
      <c r="J369" s="118"/>
      <c r="K369" s="119"/>
      <c r="L369" s="120"/>
      <c r="M369" s="111" t="e">
        <f>IF(MATCH(ReferralItems[[#This Row],[Age]],Age,0)&gt;5,"Table5","Table510")</f>
        <v>#N/A</v>
      </c>
    </row>
    <row r="370" spans="2:13" ht="19.2" customHeight="1" x14ac:dyDescent="0.2">
      <c r="B370" s="114">
        <f>ROW()-ROW(ReferralItems[[#Headers],[Reference number]])</f>
        <v>357</v>
      </c>
      <c r="C370" s="115"/>
      <c r="D370" s="116"/>
      <c r="E370" s="116"/>
      <c r="F370" s="117" t="str">
        <f>IF(ReferralItems[[#This Row],[Age]]="","",VLOOKUP(ReferralItems[[#This Row],[Age]],Lists!$J$2:$K$23,2,FALSE))</f>
        <v/>
      </c>
      <c r="G370" s="116"/>
      <c r="H370" s="121"/>
      <c r="I370" s="118"/>
      <c r="J370" s="118"/>
      <c r="K370" s="119"/>
      <c r="L370" s="120"/>
      <c r="M370" s="111" t="e">
        <f>IF(MATCH(ReferralItems[[#This Row],[Age]],Age,0)&gt;5,"Table5","Table510")</f>
        <v>#N/A</v>
      </c>
    </row>
    <row r="371" spans="2:13" ht="19.2" customHeight="1" x14ac:dyDescent="0.2">
      <c r="B371" s="114">
        <f>ROW()-ROW(ReferralItems[[#Headers],[Reference number]])</f>
        <v>358</v>
      </c>
      <c r="C371" s="115"/>
      <c r="D371" s="116"/>
      <c r="E371" s="116"/>
      <c r="F371" s="117" t="str">
        <f>IF(ReferralItems[[#This Row],[Age]]="","",VLOOKUP(ReferralItems[[#This Row],[Age]],Lists!$J$2:$K$23,2,FALSE))</f>
        <v/>
      </c>
      <c r="G371" s="116"/>
      <c r="H371" s="121"/>
      <c r="I371" s="118"/>
      <c r="J371" s="118"/>
      <c r="K371" s="119"/>
      <c r="L371" s="120"/>
      <c r="M371" s="111" t="e">
        <f>IF(MATCH(ReferralItems[[#This Row],[Age]],Age,0)&gt;5,"Table5","Table510")</f>
        <v>#N/A</v>
      </c>
    </row>
    <row r="372" spans="2:13" ht="19.2" customHeight="1" x14ac:dyDescent="0.2">
      <c r="B372" s="114">
        <f>ROW()-ROW(ReferralItems[[#Headers],[Reference number]])</f>
        <v>359</v>
      </c>
      <c r="C372" s="115"/>
      <c r="D372" s="116"/>
      <c r="E372" s="116"/>
      <c r="F372" s="117" t="str">
        <f>IF(ReferralItems[[#This Row],[Age]]="","",VLOOKUP(ReferralItems[[#This Row],[Age]],Lists!$J$2:$K$23,2,FALSE))</f>
        <v/>
      </c>
      <c r="G372" s="116"/>
      <c r="H372" s="121"/>
      <c r="I372" s="118"/>
      <c r="J372" s="118"/>
      <c r="K372" s="119"/>
      <c r="L372" s="120"/>
      <c r="M372" s="111" t="e">
        <f>IF(MATCH(ReferralItems[[#This Row],[Age]],Age,0)&gt;5,"Table5","Table510")</f>
        <v>#N/A</v>
      </c>
    </row>
    <row r="373" spans="2:13" ht="19.2" customHeight="1" x14ac:dyDescent="0.2">
      <c r="B373" s="114">
        <f>ROW()-ROW(ReferralItems[[#Headers],[Reference number]])</f>
        <v>360</v>
      </c>
      <c r="C373" s="115"/>
      <c r="D373" s="116"/>
      <c r="E373" s="116"/>
      <c r="F373" s="117" t="str">
        <f>IF(ReferralItems[[#This Row],[Age]]="","",VLOOKUP(ReferralItems[[#This Row],[Age]],Lists!$J$2:$K$23,2,FALSE))</f>
        <v/>
      </c>
      <c r="G373" s="116"/>
      <c r="H373" s="121"/>
      <c r="I373" s="118"/>
      <c r="J373" s="118"/>
      <c r="K373" s="119"/>
      <c r="L373" s="120"/>
      <c r="M373" s="111" t="e">
        <f>IF(MATCH(ReferralItems[[#This Row],[Age]],Age,0)&gt;5,"Table5","Table510")</f>
        <v>#N/A</v>
      </c>
    </row>
    <row r="374" spans="2:13" ht="19.2" customHeight="1" x14ac:dyDescent="0.2">
      <c r="B374" s="114">
        <f>ROW()-ROW(ReferralItems[[#Headers],[Reference number]])</f>
        <v>361</v>
      </c>
      <c r="C374" s="115"/>
      <c r="D374" s="116"/>
      <c r="E374" s="116"/>
      <c r="F374" s="117" t="str">
        <f>IF(ReferralItems[[#This Row],[Age]]="","",VLOOKUP(ReferralItems[[#This Row],[Age]],Lists!$J$2:$K$23,2,FALSE))</f>
        <v/>
      </c>
      <c r="G374" s="116"/>
      <c r="H374" s="121"/>
      <c r="I374" s="118"/>
      <c r="J374" s="118"/>
      <c r="K374" s="119"/>
      <c r="L374" s="120"/>
      <c r="M374" s="111" t="e">
        <f>IF(MATCH(ReferralItems[[#This Row],[Age]],Age,0)&gt;5,"Table5","Table510")</f>
        <v>#N/A</v>
      </c>
    </row>
    <row r="375" spans="2:13" ht="19.2" customHeight="1" x14ac:dyDescent="0.2">
      <c r="B375" s="114">
        <f>ROW()-ROW(ReferralItems[[#Headers],[Reference number]])</f>
        <v>362</v>
      </c>
      <c r="C375" s="115"/>
      <c r="D375" s="116"/>
      <c r="E375" s="116"/>
      <c r="F375" s="117" t="str">
        <f>IF(ReferralItems[[#This Row],[Age]]="","",VLOOKUP(ReferralItems[[#This Row],[Age]],Lists!$J$2:$K$23,2,FALSE))</f>
        <v/>
      </c>
      <c r="G375" s="116"/>
      <c r="H375" s="121"/>
      <c r="I375" s="118"/>
      <c r="J375" s="118"/>
      <c r="K375" s="119"/>
      <c r="L375" s="120"/>
      <c r="M375" s="111" t="e">
        <f>IF(MATCH(ReferralItems[[#This Row],[Age]],Age,0)&gt;5,"Table5","Table510")</f>
        <v>#N/A</v>
      </c>
    </row>
    <row r="376" spans="2:13" ht="19.2" customHeight="1" x14ac:dyDescent="0.2">
      <c r="B376" s="114">
        <f>ROW()-ROW(ReferralItems[[#Headers],[Reference number]])</f>
        <v>363</v>
      </c>
      <c r="C376" s="115"/>
      <c r="D376" s="116"/>
      <c r="E376" s="116"/>
      <c r="F376" s="117" t="str">
        <f>IF(ReferralItems[[#This Row],[Age]]="","",VLOOKUP(ReferralItems[[#This Row],[Age]],Lists!$J$2:$K$23,2,FALSE))</f>
        <v/>
      </c>
      <c r="G376" s="116"/>
      <c r="H376" s="121"/>
      <c r="I376" s="118"/>
      <c r="J376" s="118"/>
      <c r="K376" s="119"/>
      <c r="L376" s="120"/>
      <c r="M376" s="111" t="e">
        <f>IF(MATCH(ReferralItems[[#This Row],[Age]],Age,0)&gt;5,"Table5","Table510")</f>
        <v>#N/A</v>
      </c>
    </row>
    <row r="377" spans="2:13" ht="19.2" customHeight="1" x14ac:dyDescent="0.2">
      <c r="B377" s="114">
        <f>ROW()-ROW(ReferralItems[[#Headers],[Reference number]])</f>
        <v>364</v>
      </c>
      <c r="C377" s="115"/>
      <c r="D377" s="116"/>
      <c r="E377" s="116"/>
      <c r="F377" s="117" t="str">
        <f>IF(ReferralItems[[#This Row],[Age]]="","",VLOOKUP(ReferralItems[[#This Row],[Age]],Lists!$J$2:$K$23,2,FALSE))</f>
        <v/>
      </c>
      <c r="G377" s="116"/>
      <c r="H377" s="121"/>
      <c r="I377" s="118"/>
      <c r="J377" s="118"/>
      <c r="K377" s="119"/>
      <c r="L377" s="120"/>
      <c r="M377" s="111" t="e">
        <f>IF(MATCH(ReferralItems[[#This Row],[Age]],Age,0)&gt;5,"Table5","Table510")</f>
        <v>#N/A</v>
      </c>
    </row>
    <row r="378" spans="2:13" ht="19.2" customHeight="1" x14ac:dyDescent="0.2">
      <c r="B378" s="114">
        <f>ROW()-ROW(ReferralItems[[#Headers],[Reference number]])</f>
        <v>365</v>
      </c>
      <c r="C378" s="115"/>
      <c r="D378" s="116"/>
      <c r="E378" s="116"/>
      <c r="F378" s="117" t="str">
        <f>IF(ReferralItems[[#This Row],[Age]]="","",VLOOKUP(ReferralItems[[#This Row],[Age]],Lists!$J$2:$K$23,2,FALSE))</f>
        <v/>
      </c>
      <c r="G378" s="116"/>
      <c r="H378" s="121"/>
      <c r="I378" s="118"/>
      <c r="J378" s="118"/>
      <c r="K378" s="119"/>
      <c r="L378" s="120"/>
      <c r="M378" s="111" t="e">
        <f>IF(MATCH(ReferralItems[[#This Row],[Age]],Age,0)&gt;5,"Table5","Table510")</f>
        <v>#N/A</v>
      </c>
    </row>
    <row r="379" spans="2:13" ht="19.2" customHeight="1" x14ac:dyDescent="0.2">
      <c r="B379" s="114">
        <f>ROW()-ROW(ReferralItems[[#Headers],[Reference number]])</f>
        <v>366</v>
      </c>
      <c r="C379" s="115"/>
      <c r="D379" s="116"/>
      <c r="E379" s="116"/>
      <c r="F379" s="117" t="str">
        <f>IF(ReferralItems[[#This Row],[Age]]="","",VLOOKUP(ReferralItems[[#This Row],[Age]],Lists!$J$2:$K$23,2,FALSE))</f>
        <v/>
      </c>
      <c r="G379" s="116"/>
      <c r="H379" s="121"/>
      <c r="I379" s="118"/>
      <c r="J379" s="118"/>
      <c r="K379" s="119"/>
      <c r="L379" s="120"/>
      <c r="M379" s="111" t="e">
        <f>IF(MATCH(ReferralItems[[#This Row],[Age]],Age,0)&gt;5,"Table5","Table510")</f>
        <v>#N/A</v>
      </c>
    </row>
    <row r="380" spans="2:13" ht="19.2" customHeight="1" x14ac:dyDescent="0.2">
      <c r="B380" s="114">
        <f>ROW()-ROW(ReferralItems[[#Headers],[Reference number]])</f>
        <v>367</v>
      </c>
      <c r="C380" s="115"/>
      <c r="D380" s="116"/>
      <c r="E380" s="116"/>
      <c r="F380" s="117" t="str">
        <f>IF(ReferralItems[[#This Row],[Age]]="","",VLOOKUP(ReferralItems[[#This Row],[Age]],Lists!$J$2:$K$23,2,FALSE))</f>
        <v/>
      </c>
      <c r="G380" s="116"/>
      <c r="H380" s="121"/>
      <c r="I380" s="118"/>
      <c r="J380" s="118"/>
      <c r="K380" s="119"/>
      <c r="L380" s="120"/>
      <c r="M380" s="111" t="e">
        <f>IF(MATCH(ReferralItems[[#This Row],[Age]],Age,0)&gt;5,"Table5","Table510")</f>
        <v>#N/A</v>
      </c>
    </row>
    <row r="381" spans="2:13" ht="19.2" customHeight="1" x14ac:dyDescent="0.2">
      <c r="B381" s="114">
        <f>ROW()-ROW(ReferralItems[[#Headers],[Reference number]])</f>
        <v>368</v>
      </c>
      <c r="C381" s="115"/>
      <c r="D381" s="116"/>
      <c r="E381" s="116"/>
      <c r="F381" s="117" t="str">
        <f>IF(ReferralItems[[#This Row],[Age]]="","",VLOOKUP(ReferralItems[[#This Row],[Age]],Lists!$J$2:$K$23,2,FALSE))</f>
        <v/>
      </c>
      <c r="G381" s="116"/>
      <c r="H381" s="121"/>
      <c r="I381" s="118"/>
      <c r="J381" s="118"/>
      <c r="K381" s="119"/>
      <c r="L381" s="120"/>
      <c r="M381" s="111" t="e">
        <f>IF(MATCH(ReferralItems[[#This Row],[Age]],Age,0)&gt;5,"Table5","Table510")</f>
        <v>#N/A</v>
      </c>
    </row>
    <row r="382" spans="2:13" ht="19.2" customHeight="1" x14ac:dyDescent="0.2">
      <c r="B382" s="114">
        <f>ROW()-ROW(ReferralItems[[#Headers],[Reference number]])</f>
        <v>369</v>
      </c>
      <c r="C382" s="115"/>
      <c r="D382" s="116"/>
      <c r="E382" s="116"/>
      <c r="F382" s="117" t="str">
        <f>IF(ReferralItems[[#This Row],[Age]]="","",VLOOKUP(ReferralItems[[#This Row],[Age]],Lists!$J$2:$K$23,2,FALSE))</f>
        <v/>
      </c>
      <c r="G382" s="116"/>
      <c r="H382" s="121"/>
      <c r="I382" s="118"/>
      <c r="J382" s="118"/>
      <c r="K382" s="119"/>
      <c r="L382" s="120"/>
      <c r="M382" s="111" t="e">
        <f>IF(MATCH(ReferralItems[[#This Row],[Age]],Age,0)&gt;5,"Table5","Table510")</f>
        <v>#N/A</v>
      </c>
    </row>
    <row r="383" spans="2:13" ht="19.2" customHeight="1" x14ac:dyDescent="0.2">
      <c r="B383" s="114">
        <f>ROW()-ROW(ReferralItems[[#Headers],[Reference number]])</f>
        <v>370</v>
      </c>
      <c r="C383" s="115"/>
      <c r="D383" s="116"/>
      <c r="E383" s="116"/>
      <c r="F383" s="117" t="str">
        <f>IF(ReferralItems[[#This Row],[Age]]="","",VLOOKUP(ReferralItems[[#This Row],[Age]],Lists!$J$2:$K$23,2,FALSE))</f>
        <v/>
      </c>
      <c r="G383" s="116"/>
      <c r="H383" s="121"/>
      <c r="I383" s="118"/>
      <c r="J383" s="118"/>
      <c r="K383" s="119"/>
      <c r="L383" s="120"/>
      <c r="M383" s="111" t="e">
        <f>IF(MATCH(ReferralItems[[#This Row],[Age]],Age,0)&gt;5,"Table5","Table510")</f>
        <v>#N/A</v>
      </c>
    </row>
    <row r="384" spans="2:13" ht="19.2" customHeight="1" x14ac:dyDescent="0.2">
      <c r="B384" s="114">
        <f>ROW()-ROW(ReferralItems[[#Headers],[Reference number]])</f>
        <v>371</v>
      </c>
      <c r="C384" s="115"/>
      <c r="D384" s="116"/>
      <c r="E384" s="116"/>
      <c r="F384" s="117" t="str">
        <f>IF(ReferralItems[[#This Row],[Age]]="","",VLOOKUP(ReferralItems[[#This Row],[Age]],Lists!$J$2:$K$23,2,FALSE))</f>
        <v/>
      </c>
      <c r="G384" s="116"/>
      <c r="H384" s="121"/>
      <c r="I384" s="118"/>
      <c r="J384" s="118"/>
      <c r="K384" s="119"/>
      <c r="L384" s="120"/>
      <c r="M384" s="111" t="e">
        <f>IF(MATCH(ReferralItems[[#This Row],[Age]],Age,0)&gt;5,"Table5","Table510")</f>
        <v>#N/A</v>
      </c>
    </row>
    <row r="385" spans="2:13" ht="19.2" customHeight="1" x14ac:dyDescent="0.2">
      <c r="B385" s="114">
        <f>ROW()-ROW(ReferralItems[[#Headers],[Reference number]])</f>
        <v>372</v>
      </c>
      <c r="C385" s="115"/>
      <c r="D385" s="116"/>
      <c r="E385" s="116"/>
      <c r="F385" s="117" t="str">
        <f>IF(ReferralItems[[#This Row],[Age]]="","",VLOOKUP(ReferralItems[[#This Row],[Age]],Lists!$J$2:$K$23,2,FALSE))</f>
        <v/>
      </c>
      <c r="G385" s="116"/>
      <c r="H385" s="121"/>
      <c r="I385" s="118"/>
      <c r="J385" s="118"/>
      <c r="K385" s="119"/>
      <c r="L385" s="120"/>
      <c r="M385" s="111" t="e">
        <f>IF(MATCH(ReferralItems[[#This Row],[Age]],Age,0)&gt;5,"Table5","Table510")</f>
        <v>#N/A</v>
      </c>
    </row>
    <row r="386" spans="2:13" ht="19.2" customHeight="1" x14ac:dyDescent="0.2">
      <c r="B386" s="114">
        <f>ROW()-ROW(ReferralItems[[#Headers],[Reference number]])</f>
        <v>373</v>
      </c>
      <c r="C386" s="115"/>
      <c r="D386" s="116"/>
      <c r="E386" s="116"/>
      <c r="F386" s="117" t="str">
        <f>IF(ReferralItems[[#This Row],[Age]]="","",VLOOKUP(ReferralItems[[#This Row],[Age]],Lists!$J$2:$K$23,2,FALSE))</f>
        <v/>
      </c>
      <c r="G386" s="116"/>
      <c r="H386" s="121"/>
      <c r="I386" s="118"/>
      <c r="J386" s="118"/>
      <c r="K386" s="119"/>
      <c r="L386" s="120"/>
      <c r="M386" s="111" t="e">
        <f>IF(MATCH(ReferralItems[[#This Row],[Age]],Age,0)&gt;5,"Table5","Table510")</f>
        <v>#N/A</v>
      </c>
    </row>
    <row r="387" spans="2:13" ht="19.2" customHeight="1" x14ac:dyDescent="0.2">
      <c r="B387" s="114">
        <f>ROW()-ROW(ReferralItems[[#Headers],[Reference number]])</f>
        <v>374</v>
      </c>
      <c r="C387" s="115"/>
      <c r="D387" s="116"/>
      <c r="E387" s="116"/>
      <c r="F387" s="117" t="str">
        <f>IF(ReferralItems[[#This Row],[Age]]="","",VLOOKUP(ReferralItems[[#This Row],[Age]],Lists!$J$2:$K$23,2,FALSE))</f>
        <v/>
      </c>
      <c r="G387" s="116"/>
      <c r="H387" s="121"/>
      <c r="I387" s="118"/>
      <c r="J387" s="118"/>
      <c r="K387" s="119"/>
      <c r="L387" s="120"/>
      <c r="M387" s="111" t="e">
        <f>IF(MATCH(ReferralItems[[#This Row],[Age]],Age,0)&gt;5,"Table5","Table510")</f>
        <v>#N/A</v>
      </c>
    </row>
    <row r="388" spans="2:13" ht="19.2" customHeight="1" x14ac:dyDescent="0.2">
      <c r="B388" s="114">
        <f>ROW()-ROW(ReferralItems[[#Headers],[Reference number]])</f>
        <v>375</v>
      </c>
      <c r="C388" s="115"/>
      <c r="D388" s="116"/>
      <c r="E388" s="116"/>
      <c r="F388" s="117" t="str">
        <f>IF(ReferralItems[[#This Row],[Age]]="","",VLOOKUP(ReferralItems[[#This Row],[Age]],Lists!$J$2:$K$23,2,FALSE))</f>
        <v/>
      </c>
      <c r="G388" s="116"/>
      <c r="H388" s="121"/>
      <c r="I388" s="118"/>
      <c r="J388" s="118"/>
      <c r="K388" s="119"/>
      <c r="L388" s="120"/>
      <c r="M388" s="111" t="e">
        <f>IF(MATCH(ReferralItems[[#This Row],[Age]],Age,0)&gt;5,"Table5","Table510")</f>
        <v>#N/A</v>
      </c>
    </row>
    <row r="389" spans="2:13" ht="19.2" customHeight="1" x14ac:dyDescent="0.2">
      <c r="B389" s="114">
        <f>ROW()-ROW(ReferralItems[[#Headers],[Reference number]])</f>
        <v>376</v>
      </c>
      <c r="C389" s="115"/>
      <c r="D389" s="116"/>
      <c r="E389" s="116"/>
      <c r="F389" s="117" t="str">
        <f>IF(ReferralItems[[#This Row],[Age]]="","",VLOOKUP(ReferralItems[[#This Row],[Age]],Lists!$J$2:$K$23,2,FALSE))</f>
        <v/>
      </c>
      <c r="G389" s="116"/>
      <c r="H389" s="121"/>
      <c r="I389" s="118"/>
      <c r="J389" s="118"/>
      <c r="K389" s="119"/>
      <c r="L389" s="120"/>
      <c r="M389" s="111" t="e">
        <f>IF(MATCH(ReferralItems[[#This Row],[Age]],Age,0)&gt;5,"Table5","Table510")</f>
        <v>#N/A</v>
      </c>
    </row>
    <row r="390" spans="2:13" ht="19.2" customHeight="1" x14ac:dyDescent="0.2">
      <c r="B390" s="114">
        <f>ROW()-ROW(ReferralItems[[#Headers],[Reference number]])</f>
        <v>377</v>
      </c>
      <c r="C390" s="115"/>
      <c r="D390" s="116"/>
      <c r="E390" s="116"/>
      <c r="F390" s="117" t="str">
        <f>IF(ReferralItems[[#This Row],[Age]]="","",VLOOKUP(ReferralItems[[#This Row],[Age]],Lists!$J$2:$K$23,2,FALSE))</f>
        <v/>
      </c>
      <c r="G390" s="116"/>
      <c r="H390" s="121"/>
      <c r="I390" s="118"/>
      <c r="J390" s="118"/>
      <c r="K390" s="119"/>
      <c r="L390" s="120"/>
      <c r="M390" s="111" t="e">
        <f>IF(MATCH(ReferralItems[[#This Row],[Age]],Age,0)&gt;5,"Table5","Table510")</f>
        <v>#N/A</v>
      </c>
    </row>
    <row r="391" spans="2:13" ht="19.2" customHeight="1" x14ac:dyDescent="0.2">
      <c r="B391" s="114">
        <f>ROW()-ROW(ReferralItems[[#Headers],[Reference number]])</f>
        <v>378</v>
      </c>
      <c r="C391" s="115"/>
      <c r="D391" s="116"/>
      <c r="E391" s="116"/>
      <c r="F391" s="117" t="str">
        <f>IF(ReferralItems[[#This Row],[Age]]="","",VLOOKUP(ReferralItems[[#This Row],[Age]],Lists!$J$2:$K$23,2,FALSE))</f>
        <v/>
      </c>
      <c r="G391" s="116"/>
      <c r="H391" s="121"/>
      <c r="I391" s="118"/>
      <c r="J391" s="118"/>
      <c r="K391" s="119"/>
      <c r="L391" s="120"/>
      <c r="M391" s="111" t="e">
        <f>IF(MATCH(ReferralItems[[#This Row],[Age]],Age,0)&gt;5,"Table5","Table510")</f>
        <v>#N/A</v>
      </c>
    </row>
    <row r="392" spans="2:13" ht="19.2" customHeight="1" x14ac:dyDescent="0.2">
      <c r="B392" s="114">
        <f>ROW()-ROW(ReferralItems[[#Headers],[Reference number]])</f>
        <v>379</v>
      </c>
      <c r="C392" s="115"/>
      <c r="D392" s="116"/>
      <c r="E392" s="116"/>
      <c r="F392" s="117" t="str">
        <f>IF(ReferralItems[[#This Row],[Age]]="","",VLOOKUP(ReferralItems[[#This Row],[Age]],Lists!$J$2:$K$23,2,FALSE))</f>
        <v/>
      </c>
      <c r="G392" s="116"/>
      <c r="H392" s="121"/>
      <c r="I392" s="118"/>
      <c r="J392" s="118"/>
      <c r="K392" s="119"/>
      <c r="L392" s="120"/>
      <c r="M392" s="111" t="e">
        <f>IF(MATCH(ReferralItems[[#This Row],[Age]],Age,0)&gt;5,"Table5","Table510")</f>
        <v>#N/A</v>
      </c>
    </row>
    <row r="393" spans="2:13" ht="19.2" customHeight="1" x14ac:dyDescent="0.2">
      <c r="B393" s="114">
        <f>ROW()-ROW(ReferralItems[[#Headers],[Reference number]])</f>
        <v>380</v>
      </c>
      <c r="C393" s="115"/>
      <c r="D393" s="116"/>
      <c r="E393" s="116"/>
      <c r="F393" s="117" t="str">
        <f>IF(ReferralItems[[#This Row],[Age]]="","",VLOOKUP(ReferralItems[[#This Row],[Age]],Lists!$J$2:$K$23,2,FALSE))</f>
        <v/>
      </c>
      <c r="G393" s="116"/>
      <c r="H393" s="121"/>
      <c r="I393" s="118"/>
      <c r="J393" s="118"/>
      <c r="K393" s="119"/>
      <c r="L393" s="120"/>
      <c r="M393" s="111" t="e">
        <f>IF(MATCH(ReferralItems[[#This Row],[Age]],Age,0)&gt;5,"Table5","Table510")</f>
        <v>#N/A</v>
      </c>
    </row>
    <row r="394" spans="2:13" ht="19.2" customHeight="1" x14ac:dyDescent="0.2">
      <c r="B394" s="114">
        <f>ROW()-ROW(ReferralItems[[#Headers],[Reference number]])</f>
        <v>381</v>
      </c>
      <c r="C394" s="115"/>
      <c r="D394" s="116"/>
      <c r="E394" s="116"/>
      <c r="F394" s="117" t="str">
        <f>IF(ReferralItems[[#This Row],[Age]]="","",VLOOKUP(ReferralItems[[#This Row],[Age]],Lists!$J$2:$K$23,2,FALSE))</f>
        <v/>
      </c>
      <c r="G394" s="116"/>
      <c r="H394" s="121"/>
      <c r="I394" s="118"/>
      <c r="J394" s="118"/>
      <c r="K394" s="119"/>
      <c r="L394" s="120"/>
      <c r="M394" s="111" t="e">
        <f>IF(MATCH(ReferralItems[[#This Row],[Age]],Age,0)&gt;5,"Table5","Table510")</f>
        <v>#N/A</v>
      </c>
    </row>
    <row r="395" spans="2:13" ht="19.2" customHeight="1" x14ac:dyDescent="0.2">
      <c r="B395" s="114">
        <f>ROW()-ROW(ReferralItems[[#Headers],[Reference number]])</f>
        <v>382</v>
      </c>
      <c r="C395" s="115"/>
      <c r="D395" s="116"/>
      <c r="E395" s="116"/>
      <c r="F395" s="117" t="str">
        <f>IF(ReferralItems[[#This Row],[Age]]="","",VLOOKUP(ReferralItems[[#This Row],[Age]],Lists!$J$2:$K$23,2,FALSE))</f>
        <v/>
      </c>
      <c r="G395" s="116"/>
      <c r="H395" s="121"/>
      <c r="I395" s="118"/>
      <c r="J395" s="118"/>
      <c r="K395" s="119"/>
      <c r="L395" s="120"/>
      <c r="M395" s="111" t="e">
        <f>IF(MATCH(ReferralItems[[#This Row],[Age]],Age,0)&gt;5,"Table5","Table510")</f>
        <v>#N/A</v>
      </c>
    </row>
    <row r="396" spans="2:13" ht="19.2" customHeight="1" x14ac:dyDescent="0.2">
      <c r="B396" s="114">
        <f>ROW()-ROW(ReferralItems[[#Headers],[Reference number]])</f>
        <v>383</v>
      </c>
      <c r="C396" s="115"/>
      <c r="D396" s="116"/>
      <c r="E396" s="116"/>
      <c r="F396" s="117" t="str">
        <f>IF(ReferralItems[[#This Row],[Age]]="","",VLOOKUP(ReferralItems[[#This Row],[Age]],Lists!$J$2:$K$23,2,FALSE))</f>
        <v/>
      </c>
      <c r="G396" s="116"/>
      <c r="H396" s="121"/>
      <c r="I396" s="118"/>
      <c r="J396" s="118"/>
      <c r="K396" s="119"/>
      <c r="L396" s="120"/>
      <c r="M396" s="111" t="e">
        <f>IF(MATCH(ReferralItems[[#This Row],[Age]],Age,0)&gt;5,"Table5","Table510")</f>
        <v>#N/A</v>
      </c>
    </row>
    <row r="397" spans="2:13" ht="19.2" customHeight="1" x14ac:dyDescent="0.2">
      <c r="B397" s="114">
        <f>ROW()-ROW(ReferralItems[[#Headers],[Reference number]])</f>
        <v>384</v>
      </c>
      <c r="C397" s="115"/>
      <c r="D397" s="116"/>
      <c r="E397" s="116"/>
      <c r="F397" s="117" t="str">
        <f>IF(ReferralItems[[#This Row],[Age]]="","",VLOOKUP(ReferralItems[[#This Row],[Age]],Lists!$J$2:$K$23,2,FALSE))</f>
        <v/>
      </c>
      <c r="G397" s="116"/>
      <c r="H397" s="121"/>
      <c r="I397" s="118"/>
      <c r="J397" s="118"/>
      <c r="K397" s="119"/>
      <c r="L397" s="120"/>
      <c r="M397" s="111" t="e">
        <f>IF(MATCH(ReferralItems[[#This Row],[Age]],Age,0)&gt;5,"Table5","Table510")</f>
        <v>#N/A</v>
      </c>
    </row>
    <row r="398" spans="2:13" ht="19.2" customHeight="1" x14ac:dyDescent="0.2">
      <c r="B398" s="114">
        <f>ROW()-ROW(ReferralItems[[#Headers],[Reference number]])</f>
        <v>385</v>
      </c>
      <c r="C398" s="115"/>
      <c r="D398" s="116"/>
      <c r="E398" s="116"/>
      <c r="F398" s="117" t="str">
        <f>IF(ReferralItems[[#This Row],[Age]]="","",VLOOKUP(ReferralItems[[#This Row],[Age]],Lists!$J$2:$K$23,2,FALSE))</f>
        <v/>
      </c>
      <c r="G398" s="116"/>
      <c r="H398" s="121"/>
      <c r="I398" s="118"/>
      <c r="J398" s="118"/>
      <c r="K398" s="119"/>
      <c r="L398" s="120"/>
      <c r="M398" s="111" t="e">
        <f>IF(MATCH(ReferralItems[[#This Row],[Age]],Age,0)&gt;5,"Table5","Table510")</f>
        <v>#N/A</v>
      </c>
    </row>
    <row r="399" spans="2:13" ht="19.2" customHeight="1" x14ac:dyDescent="0.2">
      <c r="B399" s="114">
        <f>ROW()-ROW(ReferralItems[[#Headers],[Reference number]])</f>
        <v>386</v>
      </c>
      <c r="C399" s="115"/>
      <c r="D399" s="116"/>
      <c r="E399" s="116"/>
      <c r="F399" s="117" t="str">
        <f>IF(ReferralItems[[#This Row],[Age]]="","",VLOOKUP(ReferralItems[[#This Row],[Age]],Lists!$J$2:$K$23,2,FALSE))</f>
        <v/>
      </c>
      <c r="G399" s="116"/>
      <c r="H399" s="121"/>
      <c r="I399" s="118"/>
      <c r="J399" s="118"/>
      <c r="K399" s="119"/>
      <c r="L399" s="120"/>
      <c r="M399" s="111" t="e">
        <f>IF(MATCH(ReferralItems[[#This Row],[Age]],Age,0)&gt;5,"Table5","Table510")</f>
        <v>#N/A</v>
      </c>
    </row>
    <row r="400" spans="2:13" ht="19.2" customHeight="1" x14ac:dyDescent="0.2">
      <c r="B400" s="114">
        <f>ROW()-ROW(ReferralItems[[#Headers],[Reference number]])</f>
        <v>387</v>
      </c>
      <c r="C400" s="115"/>
      <c r="D400" s="116"/>
      <c r="E400" s="116"/>
      <c r="F400" s="117" t="str">
        <f>IF(ReferralItems[[#This Row],[Age]]="","",VLOOKUP(ReferralItems[[#This Row],[Age]],Lists!$J$2:$K$23,2,FALSE))</f>
        <v/>
      </c>
      <c r="G400" s="116"/>
      <c r="H400" s="121"/>
      <c r="I400" s="118"/>
      <c r="J400" s="118"/>
      <c r="K400" s="119"/>
      <c r="L400" s="120"/>
      <c r="M400" s="111" t="e">
        <f>IF(MATCH(ReferralItems[[#This Row],[Age]],Age,0)&gt;5,"Table5","Table510")</f>
        <v>#N/A</v>
      </c>
    </row>
    <row r="401" spans="2:13" ht="19.2" customHeight="1" x14ac:dyDescent="0.2">
      <c r="B401" s="114">
        <f>ROW()-ROW(ReferralItems[[#Headers],[Reference number]])</f>
        <v>388</v>
      </c>
      <c r="C401" s="115"/>
      <c r="D401" s="116"/>
      <c r="E401" s="116"/>
      <c r="F401" s="117" t="str">
        <f>IF(ReferralItems[[#This Row],[Age]]="","",VLOOKUP(ReferralItems[[#This Row],[Age]],Lists!$J$2:$K$23,2,FALSE))</f>
        <v/>
      </c>
      <c r="G401" s="116"/>
      <c r="H401" s="121"/>
      <c r="I401" s="118"/>
      <c r="J401" s="118"/>
      <c r="K401" s="119"/>
      <c r="L401" s="120"/>
      <c r="M401" s="111" t="e">
        <f>IF(MATCH(ReferralItems[[#This Row],[Age]],Age,0)&gt;5,"Table5","Table510")</f>
        <v>#N/A</v>
      </c>
    </row>
    <row r="402" spans="2:13" ht="19.2" customHeight="1" x14ac:dyDescent="0.2">
      <c r="B402" s="114">
        <f>ROW()-ROW(ReferralItems[[#Headers],[Reference number]])</f>
        <v>389</v>
      </c>
      <c r="C402" s="115"/>
      <c r="D402" s="116"/>
      <c r="E402" s="116"/>
      <c r="F402" s="117" t="str">
        <f>IF(ReferralItems[[#This Row],[Age]]="","",VLOOKUP(ReferralItems[[#This Row],[Age]],Lists!$J$2:$K$23,2,FALSE))</f>
        <v/>
      </c>
      <c r="G402" s="116"/>
      <c r="H402" s="121"/>
      <c r="I402" s="118"/>
      <c r="J402" s="118"/>
      <c r="K402" s="119"/>
      <c r="L402" s="120"/>
      <c r="M402" s="111" t="e">
        <f>IF(MATCH(ReferralItems[[#This Row],[Age]],Age,0)&gt;5,"Table5","Table510")</f>
        <v>#N/A</v>
      </c>
    </row>
    <row r="403" spans="2:13" ht="19.2" customHeight="1" x14ac:dyDescent="0.2">
      <c r="B403" s="114">
        <f>ROW()-ROW(ReferralItems[[#Headers],[Reference number]])</f>
        <v>390</v>
      </c>
      <c r="C403" s="115"/>
      <c r="D403" s="116"/>
      <c r="E403" s="116"/>
      <c r="F403" s="117" t="str">
        <f>IF(ReferralItems[[#This Row],[Age]]="","",VLOOKUP(ReferralItems[[#This Row],[Age]],Lists!$J$2:$K$23,2,FALSE))</f>
        <v/>
      </c>
      <c r="G403" s="116"/>
      <c r="H403" s="121"/>
      <c r="I403" s="118"/>
      <c r="J403" s="118"/>
      <c r="K403" s="119"/>
      <c r="L403" s="120"/>
      <c r="M403" s="111" t="e">
        <f>IF(MATCH(ReferralItems[[#This Row],[Age]],Age,0)&gt;5,"Table5","Table510")</f>
        <v>#N/A</v>
      </c>
    </row>
    <row r="404" spans="2:13" ht="19.2" customHeight="1" x14ac:dyDescent="0.2">
      <c r="B404" s="114">
        <f>ROW()-ROW(ReferralItems[[#Headers],[Reference number]])</f>
        <v>391</v>
      </c>
      <c r="C404" s="115"/>
      <c r="D404" s="116"/>
      <c r="E404" s="116"/>
      <c r="F404" s="117" t="str">
        <f>IF(ReferralItems[[#This Row],[Age]]="","",VLOOKUP(ReferralItems[[#This Row],[Age]],Lists!$J$2:$K$23,2,FALSE))</f>
        <v/>
      </c>
      <c r="G404" s="116"/>
      <c r="H404" s="121"/>
      <c r="I404" s="118"/>
      <c r="J404" s="118"/>
      <c r="K404" s="119"/>
      <c r="L404" s="120"/>
      <c r="M404" s="111" t="e">
        <f>IF(MATCH(ReferralItems[[#This Row],[Age]],Age,0)&gt;5,"Table5","Table510")</f>
        <v>#N/A</v>
      </c>
    </row>
    <row r="405" spans="2:13" ht="19.2" customHeight="1" x14ac:dyDescent="0.2">
      <c r="B405" s="114">
        <f>ROW()-ROW(ReferralItems[[#Headers],[Reference number]])</f>
        <v>392</v>
      </c>
      <c r="C405" s="115"/>
      <c r="D405" s="116"/>
      <c r="E405" s="116"/>
      <c r="F405" s="117" t="str">
        <f>IF(ReferralItems[[#This Row],[Age]]="","",VLOOKUP(ReferralItems[[#This Row],[Age]],Lists!$J$2:$K$23,2,FALSE))</f>
        <v/>
      </c>
      <c r="G405" s="116"/>
      <c r="H405" s="121"/>
      <c r="I405" s="118"/>
      <c r="J405" s="118"/>
      <c r="K405" s="119"/>
      <c r="L405" s="120"/>
      <c r="M405" s="111" t="e">
        <f>IF(MATCH(ReferralItems[[#This Row],[Age]],Age,0)&gt;5,"Table5","Table510")</f>
        <v>#N/A</v>
      </c>
    </row>
    <row r="406" spans="2:13" ht="19.2" customHeight="1" x14ac:dyDescent="0.2">
      <c r="B406" s="114">
        <f>ROW()-ROW(ReferralItems[[#Headers],[Reference number]])</f>
        <v>393</v>
      </c>
      <c r="C406" s="115"/>
      <c r="D406" s="116"/>
      <c r="E406" s="116"/>
      <c r="F406" s="117" t="str">
        <f>IF(ReferralItems[[#This Row],[Age]]="","",VLOOKUP(ReferralItems[[#This Row],[Age]],Lists!$J$2:$K$23,2,FALSE))</f>
        <v/>
      </c>
      <c r="G406" s="116"/>
      <c r="H406" s="121"/>
      <c r="I406" s="118"/>
      <c r="J406" s="118"/>
      <c r="K406" s="119"/>
      <c r="L406" s="120"/>
      <c r="M406" s="111" t="e">
        <f>IF(MATCH(ReferralItems[[#This Row],[Age]],Age,0)&gt;5,"Table5","Table510")</f>
        <v>#N/A</v>
      </c>
    </row>
    <row r="407" spans="2:13" ht="19.2" customHeight="1" x14ac:dyDescent="0.2">
      <c r="B407" s="114">
        <f>ROW()-ROW(ReferralItems[[#Headers],[Reference number]])</f>
        <v>394</v>
      </c>
      <c r="C407" s="115"/>
      <c r="D407" s="116"/>
      <c r="E407" s="116"/>
      <c r="F407" s="117" t="str">
        <f>IF(ReferralItems[[#This Row],[Age]]="","",VLOOKUP(ReferralItems[[#This Row],[Age]],Lists!$J$2:$K$23,2,FALSE))</f>
        <v/>
      </c>
      <c r="G407" s="116"/>
      <c r="H407" s="121"/>
      <c r="I407" s="118"/>
      <c r="J407" s="118"/>
      <c r="K407" s="119"/>
      <c r="L407" s="120"/>
      <c r="M407" s="111" t="e">
        <f>IF(MATCH(ReferralItems[[#This Row],[Age]],Age,0)&gt;5,"Table5","Table510")</f>
        <v>#N/A</v>
      </c>
    </row>
    <row r="408" spans="2:13" ht="19.2" customHeight="1" x14ac:dyDescent="0.2">
      <c r="B408" s="114">
        <f>ROW()-ROW(ReferralItems[[#Headers],[Reference number]])</f>
        <v>395</v>
      </c>
      <c r="C408" s="115"/>
      <c r="D408" s="116"/>
      <c r="E408" s="116"/>
      <c r="F408" s="117" t="str">
        <f>IF(ReferralItems[[#This Row],[Age]]="","",VLOOKUP(ReferralItems[[#This Row],[Age]],Lists!$J$2:$K$23,2,FALSE))</f>
        <v/>
      </c>
      <c r="G408" s="116"/>
      <c r="H408" s="121"/>
      <c r="I408" s="118"/>
      <c r="J408" s="118"/>
      <c r="K408" s="119"/>
      <c r="L408" s="120"/>
      <c r="M408" s="111" t="e">
        <f>IF(MATCH(ReferralItems[[#This Row],[Age]],Age,0)&gt;5,"Table5","Table510")</f>
        <v>#N/A</v>
      </c>
    </row>
    <row r="409" spans="2:13" ht="19.2" customHeight="1" x14ac:dyDescent="0.2">
      <c r="B409" s="114">
        <f>ROW()-ROW(ReferralItems[[#Headers],[Reference number]])</f>
        <v>396</v>
      </c>
      <c r="C409" s="115"/>
      <c r="D409" s="116"/>
      <c r="E409" s="116"/>
      <c r="F409" s="117" t="str">
        <f>IF(ReferralItems[[#This Row],[Age]]="","",VLOOKUP(ReferralItems[[#This Row],[Age]],Lists!$J$2:$K$23,2,FALSE))</f>
        <v/>
      </c>
      <c r="G409" s="116"/>
      <c r="H409" s="121"/>
      <c r="I409" s="118"/>
      <c r="J409" s="118"/>
      <c r="K409" s="119"/>
      <c r="L409" s="120"/>
      <c r="M409" s="111" t="e">
        <f>IF(MATCH(ReferralItems[[#This Row],[Age]],Age,0)&gt;5,"Table5","Table510")</f>
        <v>#N/A</v>
      </c>
    </row>
    <row r="410" spans="2:13" ht="19.2" customHeight="1" x14ac:dyDescent="0.2">
      <c r="B410" s="114">
        <f>ROW()-ROW(ReferralItems[[#Headers],[Reference number]])</f>
        <v>397</v>
      </c>
      <c r="C410" s="115"/>
      <c r="D410" s="116"/>
      <c r="E410" s="116"/>
      <c r="F410" s="117" t="str">
        <f>IF(ReferralItems[[#This Row],[Age]]="","",VLOOKUP(ReferralItems[[#This Row],[Age]],Lists!$J$2:$K$23,2,FALSE))</f>
        <v/>
      </c>
      <c r="G410" s="116"/>
      <c r="H410" s="121"/>
      <c r="I410" s="118"/>
      <c r="J410" s="118"/>
      <c r="K410" s="119"/>
      <c r="L410" s="120"/>
      <c r="M410" s="111" t="e">
        <f>IF(MATCH(ReferralItems[[#This Row],[Age]],Age,0)&gt;5,"Table5","Table510")</f>
        <v>#N/A</v>
      </c>
    </row>
    <row r="411" spans="2:13" ht="19.2" customHeight="1" x14ac:dyDescent="0.2">
      <c r="B411" s="114">
        <f>ROW()-ROW(ReferralItems[[#Headers],[Reference number]])</f>
        <v>398</v>
      </c>
      <c r="C411" s="115"/>
      <c r="D411" s="116"/>
      <c r="E411" s="116"/>
      <c r="F411" s="117" t="str">
        <f>IF(ReferralItems[[#This Row],[Age]]="","",VLOOKUP(ReferralItems[[#This Row],[Age]],Lists!$J$2:$K$23,2,FALSE))</f>
        <v/>
      </c>
      <c r="G411" s="116"/>
      <c r="H411" s="121"/>
      <c r="I411" s="118"/>
      <c r="J411" s="118"/>
      <c r="K411" s="119"/>
      <c r="L411" s="120"/>
      <c r="M411" s="111" t="e">
        <f>IF(MATCH(ReferralItems[[#This Row],[Age]],Age,0)&gt;5,"Table5","Table510")</f>
        <v>#N/A</v>
      </c>
    </row>
    <row r="412" spans="2:13" ht="19.2" customHeight="1" x14ac:dyDescent="0.2">
      <c r="B412" s="114">
        <f>ROW()-ROW(ReferralItems[[#Headers],[Reference number]])</f>
        <v>399</v>
      </c>
      <c r="C412" s="115"/>
      <c r="D412" s="116"/>
      <c r="E412" s="116"/>
      <c r="F412" s="117" t="str">
        <f>IF(ReferralItems[[#This Row],[Age]]="","",VLOOKUP(ReferralItems[[#This Row],[Age]],Lists!$J$2:$K$23,2,FALSE))</f>
        <v/>
      </c>
      <c r="G412" s="116"/>
      <c r="H412" s="121"/>
      <c r="I412" s="118"/>
      <c r="J412" s="118"/>
      <c r="K412" s="119"/>
      <c r="L412" s="120"/>
      <c r="M412" s="111" t="e">
        <f>IF(MATCH(ReferralItems[[#This Row],[Age]],Age,0)&gt;5,"Table5","Table510")</f>
        <v>#N/A</v>
      </c>
    </row>
    <row r="413" spans="2:13" ht="19.2" customHeight="1" x14ac:dyDescent="0.2">
      <c r="B413" s="114">
        <f>ROW()-ROW(ReferralItems[[#Headers],[Reference number]])</f>
        <v>400</v>
      </c>
      <c r="C413" s="115"/>
      <c r="D413" s="116"/>
      <c r="E413" s="116"/>
      <c r="F413" s="117" t="str">
        <f>IF(ReferralItems[[#This Row],[Age]]="","",VLOOKUP(ReferralItems[[#This Row],[Age]],Lists!$J$2:$K$23,2,FALSE))</f>
        <v/>
      </c>
      <c r="G413" s="116"/>
      <c r="H413" s="121"/>
      <c r="I413" s="118"/>
      <c r="J413" s="118"/>
      <c r="K413" s="119"/>
      <c r="L413" s="120"/>
      <c r="M413" s="111" t="e">
        <f>IF(MATCH(ReferralItems[[#This Row],[Age]],Age,0)&gt;5,"Table5","Table510")</f>
        <v>#N/A</v>
      </c>
    </row>
    <row r="414" spans="2:13" ht="19.2" customHeight="1" x14ac:dyDescent="0.2">
      <c r="B414" s="114">
        <f>ROW()-ROW(ReferralItems[[#Headers],[Reference number]])</f>
        <v>401</v>
      </c>
      <c r="C414" s="115"/>
      <c r="D414" s="116"/>
      <c r="E414" s="116"/>
      <c r="F414" s="117" t="str">
        <f>IF(ReferralItems[[#This Row],[Age]]="","",VLOOKUP(ReferralItems[[#This Row],[Age]],Lists!$J$2:$K$23,2,FALSE))</f>
        <v/>
      </c>
      <c r="G414" s="116"/>
      <c r="H414" s="121"/>
      <c r="I414" s="118"/>
      <c r="J414" s="118"/>
      <c r="K414" s="119"/>
      <c r="L414" s="120"/>
      <c r="M414" s="111" t="e">
        <f>IF(MATCH(ReferralItems[[#This Row],[Age]],Age,0)&gt;5,"Table5","Table510")</f>
        <v>#N/A</v>
      </c>
    </row>
    <row r="415" spans="2:13" ht="19.2" customHeight="1" x14ac:dyDescent="0.2">
      <c r="B415" s="114">
        <f>ROW()-ROW(ReferralItems[[#Headers],[Reference number]])</f>
        <v>402</v>
      </c>
      <c r="C415" s="115"/>
      <c r="D415" s="116"/>
      <c r="E415" s="116"/>
      <c r="F415" s="117" t="str">
        <f>IF(ReferralItems[[#This Row],[Age]]="","",VLOOKUP(ReferralItems[[#This Row],[Age]],Lists!$J$2:$K$23,2,FALSE))</f>
        <v/>
      </c>
      <c r="G415" s="116"/>
      <c r="H415" s="121"/>
      <c r="I415" s="118"/>
      <c r="J415" s="118"/>
      <c r="K415" s="119"/>
      <c r="L415" s="120"/>
      <c r="M415" s="111" t="e">
        <f>IF(MATCH(ReferralItems[[#This Row],[Age]],Age,0)&gt;5,"Table5","Table510")</f>
        <v>#N/A</v>
      </c>
    </row>
    <row r="416" spans="2:13" ht="19.2" customHeight="1" x14ac:dyDescent="0.2">
      <c r="B416" s="114">
        <f>ROW()-ROW(ReferralItems[[#Headers],[Reference number]])</f>
        <v>403</v>
      </c>
      <c r="C416" s="115"/>
      <c r="D416" s="116"/>
      <c r="E416" s="116"/>
      <c r="F416" s="117" t="str">
        <f>IF(ReferralItems[[#This Row],[Age]]="","",VLOOKUP(ReferralItems[[#This Row],[Age]],Lists!$J$2:$K$23,2,FALSE))</f>
        <v/>
      </c>
      <c r="G416" s="116"/>
      <c r="H416" s="121"/>
      <c r="I416" s="118"/>
      <c r="J416" s="118"/>
      <c r="K416" s="119"/>
      <c r="L416" s="120"/>
      <c r="M416" s="111" t="e">
        <f>IF(MATCH(ReferralItems[[#This Row],[Age]],Age,0)&gt;5,"Table5","Table510")</f>
        <v>#N/A</v>
      </c>
    </row>
    <row r="417" spans="2:13" ht="19.2" customHeight="1" x14ac:dyDescent="0.2">
      <c r="B417" s="114">
        <f>ROW()-ROW(ReferralItems[[#Headers],[Reference number]])</f>
        <v>404</v>
      </c>
      <c r="C417" s="115"/>
      <c r="D417" s="116"/>
      <c r="E417" s="116"/>
      <c r="F417" s="117" t="str">
        <f>IF(ReferralItems[[#This Row],[Age]]="","",VLOOKUP(ReferralItems[[#This Row],[Age]],Lists!$J$2:$K$23,2,FALSE))</f>
        <v/>
      </c>
      <c r="G417" s="116"/>
      <c r="H417" s="121"/>
      <c r="I417" s="118"/>
      <c r="J417" s="118"/>
      <c r="K417" s="119"/>
      <c r="L417" s="120"/>
      <c r="M417" s="111" t="e">
        <f>IF(MATCH(ReferralItems[[#This Row],[Age]],Age,0)&gt;5,"Table5","Table510")</f>
        <v>#N/A</v>
      </c>
    </row>
    <row r="418" spans="2:13" ht="19.2" customHeight="1" x14ac:dyDescent="0.2">
      <c r="B418" s="114">
        <f>ROW()-ROW(ReferralItems[[#Headers],[Reference number]])</f>
        <v>405</v>
      </c>
      <c r="C418" s="115"/>
      <c r="D418" s="116"/>
      <c r="E418" s="116"/>
      <c r="F418" s="117" t="str">
        <f>IF(ReferralItems[[#This Row],[Age]]="","",VLOOKUP(ReferralItems[[#This Row],[Age]],Lists!$J$2:$K$23,2,FALSE))</f>
        <v/>
      </c>
      <c r="G418" s="116"/>
      <c r="H418" s="121"/>
      <c r="I418" s="118"/>
      <c r="J418" s="118"/>
      <c r="K418" s="119"/>
      <c r="L418" s="120"/>
      <c r="M418" s="111" t="e">
        <f>IF(MATCH(ReferralItems[[#This Row],[Age]],Age,0)&gt;5,"Table5","Table510")</f>
        <v>#N/A</v>
      </c>
    </row>
    <row r="419" spans="2:13" ht="19.2" customHeight="1" x14ac:dyDescent="0.2">
      <c r="B419" s="114">
        <f>ROW()-ROW(ReferralItems[[#Headers],[Reference number]])</f>
        <v>406</v>
      </c>
      <c r="C419" s="115"/>
      <c r="D419" s="116"/>
      <c r="E419" s="116"/>
      <c r="F419" s="117" t="str">
        <f>IF(ReferralItems[[#This Row],[Age]]="","",VLOOKUP(ReferralItems[[#This Row],[Age]],Lists!$J$2:$K$23,2,FALSE))</f>
        <v/>
      </c>
      <c r="G419" s="116"/>
      <c r="H419" s="121"/>
      <c r="I419" s="118"/>
      <c r="J419" s="118"/>
      <c r="K419" s="119"/>
      <c r="L419" s="120"/>
      <c r="M419" s="111" t="e">
        <f>IF(MATCH(ReferralItems[[#This Row],[Age]],Age,0)&gt;5,"Table5","Table510")</f>
        <v>#N/A</v>
      </c>
    </row>
    <row r="420" spans="2:13" ht="19.2" customHeight="1" x14ac:dyDescent="0.2">
      <c r="B420" s="114">
        <f>ROW()-ROW(ReferralItems[[#Headers],[Reference number]])</f>
        <v>407</v>
      </c>
      <c r="C420" s="115"/>
      <c r="D420" s="116"/>
      <c r="E420" s="116"/>
      <c r="F420" s="117" t="str">
        <f>IF(ReferralItems[[#This Row],[Age]]="","",VLOOKUP(ReferralItems[[#This Row],[Age]],Lists!$J$2:$K$23,2,FALSE))</f>
        <v/>
      </c>
      <c r="G420" s="116"/>
      <c r="H420" s="121"/>
      <c r="I420" s="118"/>
      <c r="J420" s="118"/>
      <c r="K420" s="119"/>
      <c r="L420" s="120"/>
      <c r="M420" s="111" t="e">
        <f>IF(MATCH(ReferralItems[[#This Row],[Age]],Age,0)&gt;5,"Table5","Table510")</f>
        <v>#N/A</v>
      </c>
    </row>
    <row r="421" spans="2:13" ht="19.2" customHeight="1" x14ac:dyDescent="0.2">
      <c r="B421" s="114">
        <f>ROW()-ROW(ReferralItems[[#Headers],[Reference number]])</f>
        <v>408</v>
      </c>
      <c r="C421" s="115"/>
      <c r="D421" s="116"/>
      <c r="E421" s="116"/>
      <c r="F421" s="117" t="str">
        <f>IF(ReferralItems[[#This Row],[Age]]="","",VLOOKUP(ReferralItems[[#This Row],[Age]],Lists!$J$2:$K$23,2,FALSE))</f>
        <v/>
      </c>
      <c r="G421" s="116"/>
      <c r="H421" s="121"/>
      <c r="I421" s="118"/>
      <c r="J421" s="118"/>
      <c r="K421" s="119"/>
      <c r="L421" s="120"/>
      <c r="M421" s="111" t="e">
        <f>IF(MATCH(ReferralItems[[#This Row],[Age]],Age,0)&gt;5,"Table5","Table510")</f>
        <v>#N/A</v>
      </c>
    </row>
    <row r="422" spans="2:13" ht="19.2" customHeight="1" x14ac:dyDescent="0.2">
      <c r="B422" s="114">
        <f>ROW()-ROW(ReferralItems[[#Headers],[Reference number]])</f>
        <v>409</v>
      </c>
      <c r="C422" s="115"/>
      <c r="D422" s="116"/>
      <c r="E422" s="116"/>
      <c r="F422" s="117" t="str">
        <f>IF(ReferralItems[[#This Row],[Age]]="","",VLOOKUP(ReferralItems[[#This Row],[Age]],Lists!$J$2:$K$23,2,FALSE))</f>
        <v/>
      </c>
      <c r="G422" s="116"/>
      <c r="H422" s="121"/>
      <c r="I422" s="118"/>
      <c r="J422" s="118"/>
      <c r="K422" s="119"/>
      <c r="L422" s="120"/>
      <c r="M422" s="111" t="e">
        <f>IF(MATCH(ReferralItems[[#This Row],[Age]],Age,0)&gt;5,"Table5","Table510")</f>
        <v>#N/A</v>
      </c>
    </row>
    <row r="423" spans="2:13" ht="19.2" customHeight="1" x14ac:dyDescent="0.2">
      <c r="B423" s="114">
        <f>ROW()-ROW(ReferralItems[[#Headers],[Reference number]])</f>
        <v>410</v>
      </c>
      <c r="C423" s="115"/>
      <c r="D423" s="116"/>
      <c r="E423" s="116"/>
      <c r="F423" s="117" t="str">
        <f>IF(ReferralItems[[#This Row],[Age]]="","",VLOOKUP(ReferralItems[[#This Row],[Age]],Lists!$J$2:$K$23,2,FALSE))</f>
        <v/>
      </c>
      <c r="G423" s="116"/>
      <c r="H423" s="121"/>
      <c r="I423" s="118"/>
      <c r="J423" s="118"/>
      <c r="K423" s="119"/>
      <c r="L423" s="120"/>
      <c r="M423" s="111" t="e">
        <f>IF(MATCH(ReferralItems[[#This Row],[Age]],Age,0)&gt;5,"Table5","Table510")</f>
        <v>#N/A</v>
      </c>
    </row>
    <row r="424" spans="2:13" ht="19.2" customHeight="1" x14ac:dyDescent="0.2">
      <c r="B424" s="114">
        <f>ROW()-ROW(ReferralItems[[#Headers],[Reference number]])</f>
        <v>411</v>
      </c>
      <c r="C424" s="115"/>
      <c r="D424" s="116"/>
      <c r="E424" s="116"/>
      <c r="F424" s="117" t="str">
        <f>IF(ReferralItems[[#This Row],[Age]]="","",VLOOKUP(ReferralItems[[#This Row],[Age]],Lists!$J$2:$K$23,2,FALSE))</f>
        <v/>
      </c>
      <c r="G424" s="116"/>
      <c r="H424" s="121"/>
      <c r="I424" s="118"/>
      <c r="J424" s="118"/>
      <c r="K424" s="119"/>
      <c r="L424" s="120"/>
      <c r="M424" s="111" t="e">
        <f>IF(MATCH(ReferralItems[[#This Row],[Age]],Age,0)&gt;5,"Table5","Table510")</f>
        <v>#N/A</v>
      </c>
    </row>
    <row r="425" spans="2:13" ht="19.2" customHeight="1" x14ac:dyDescent="0.2">
      <c r="B425" s="114">
        <f>ROW()-ROW(ReferralItems[[#Headers],[Reference number]])</f>
        <v>412</v>
      </c>
      <c r="C425" s="115"/>
      <c r="D425" s="116"/>
      <c r="E425" s="116"/>
      <c r="F425" s="117" t="str">
        <f>IF(ReferralItems[[#This Row],[Age]]="","",VLOOKUP(ReferralItems[[#This Row],[Age]],Lists!$J$2:$K$23,2,FALSE))</f>
        <v/>
      </c>
      <c r="G425" s="116"/>
      <c r="H425" s="121"/>
      <c r="I425" s="118"/>
      <c r="J425" s="118"/>
      <c r="K425" s="119"/>
      <c r="L425" s="120"/>
      <c r="M425" s="111" t="e">
        <f>IF(MATCH(ReferralItems[[#This Row],[Age]],Age,0)&gt;5,"Table5","Table510")</f>
        <v>#N/A</v>
      </c>
    </row>
    <row r="426" spans="2:13" ht="19.2" customHeight="1" x14ac:dyDescent="0.2">
      <c r="B426" s="114">
        <f>ROW()-ROW(ReferralItems[[#Headers],[Reference number]])</f>
        <v>413</v>
      </c>
      <c r="C426" s="115"/>
      <c r="D426" s="116"/>
      <c r="E426" s="116"/>
      <c r="F426" s="117" t="str">
        <f>IF(ReferralItems[[#This Row],[Age]]="","",VLOOKUP(ReferralItems[[#This Row],[Age]],Lists!$J$2:$K$23,2,FALSE))</f>
        <v/>
      </c>
      <c r="G426" s="116"/>
      <c r="H426" s="121"/>
      <c r="I426" s="118"/>
      <c r="J426" s="118"/>
      <c r="K426" s="119"/>
      <c r="L426" s="120"/>
      <c r="M426" s="111" t="e">
        <f>IF(MATCH(ReferralItems[[#This Row],[Age]],Age,0)&gt;5,"Table5","Table510")</f>
        <v>#N/A</v>
      </c>
    </row>
    <row r="427" spans="2:13" ht="19.2" customHeight="1" x14ac:dyDescent="0.2">
      <c r="B427" s="114">
        <f>ROW()-ROW(ReferralItems[[#Headers],[Reference number]])</f>
        <v>414</v>
      </c>
      <c r="C427" s="115"/>
      <c r="D427" s="116"/>
      <c r="E427" s="116"/>
      <c r="F427" s="117" t="str">
        <f>IF(ReferralItems[[#This Row],[Age]]="","",VLOOKUP(ReferralItems[[#This Row],[Age]],Lists!$J$2:$K$23,2,FALSE))</f>
        <v/>
      </c>
      <c r="G427" s="116"/>
      <c r="H427" s="121"/>
      <c r="I427" s="118"/>
      <c r="J427" s="118"/>
      <c r="K427" s="119"/>
      <c r="L427" s="120"/>
      <c r="M427" s="111" t="e">
        <f>IF(MATCH(ReferralItems[[#This Row],[Age]],Age,0)&gt;5,"Table5","Table510")</f>
        <v>#N/A</v>
      </c>
    </row>
    <row r="428" spans="2:13" ht="19.2" customHeight="1" x14ac:dyDescent="0.2">
      <c r="B428" s="114">
        <f>ROW()-ROW(ReferralItems[[#Headers],[Reference number]])</f>
        <v>415</v>
      </c>
      <c r="C428" s="115"/>
      <c r="D428" s="116"/>
      <c r="E428" s="116"/>
      <c r="F428" s="117" t="str">
        <f>IF(ReferralItems[[#This Row],[Age]]="","",VLOOKUP(ReferralItems[[#This Row],[Age]],Lists!$J$2:$K$23,2,FALSE))</f>
        <v/>
      </c>
      <c r="G428" s="116"/>
      <c r="H428" s="121"/>
      <c r="I428" s="118"/>
      <c r="J428" s="118"/>
      <c r="K428" s="119"/>
      <c r="L428" s="120"/>
      <c r="M428" s="111" t="e">
        <f>IF(MATCH(ReferralItems[[#This Row],[Age]],Age,0)&gt;5,"Table5","Table510")</f>
        <v>#N/A</v>
      </c>
    </row>
    <row r="429" spans="2:13" ht="19.2" customHeight="1" x14ac:dyDescent="0.2">
      <c r="B429" s="114">
        <f>ROW()-ROW(ReferralItems[[#Headers],[Reference number]])</f>
        <v>416</v>
      </c>
      <c r="C429" s="115"/>
      <c r="D429" s="116"/>
      <c r="E429" s="116"/>
      <c r="F429" s="117" t="str">
        <f>IF(ReferralItems[[#This Row],[Age]]="","",VLOOKUP(ReferralItems[[#This Row],[Age]],Lists!$J$2:$K$23,2,FALSE))</f>
        <v/>
      </c>
      <c r="G429" s="116"/>
      <c r="H429" s="121"/>
      <c r="I429" s="118"/>
      <c r="J429" s="118"/>
      <c r="K429" s="119"/>
      <c r="L429" s="120"/>
      <c r="M429" s="111" t="e">
        <f>IF(MATCH(ReferralItems[[#This Row],[Age]],Age,0)&gt;5,"Table5","Table510")</f>
        <v>#N/A</v>
      </c>
    </row>
    <row r="430" spans="2:13" ht="19.2" customHeight="1" x14ac:dyDescent="0.2">
      <c r="B430" s="114">
        <f>ROW()-ROW(ReferralItems[[#Headers],[Reference number]])</f>
        <v>417</v>
      </c>
      <c r="C430" s="115"/>
      <c r="D430" s="116"/>
      <c r="E430" s="116"/>
      <c r="F430" s="117" t="str">
        <f>IF(ReferralItems[[#This Row],[Age]]="","",VLOOKUP(ReferralItems[[#This Row],[Age]],Lists!$J$2:$K$23,2,FALSE))</f>
        <v/>
      </c>
      <c r="G430" s="116"/>
      <c r="H430" s="121"/>
      <c r="I430" s="118"/>
      <c r="J430" s="118"/>
      <c r="K430" s="119"/>
      <c r="L430" s="120"/>
      <c r="M430" s="111" t="e">
        <f>IF(MATCH(ReferralItems[[#This Row],[Age]],Age,0)&gt;5,"Table5","Table510")</f>
        <v>#N/A</v>
      </c>
    </row>
    <row r="431" spans="2:13" ht="19.2" customHeight="1" x14ac:dyDescent="0.2">
      <c r="B431" s="114">
        <f>ROW()-ROW(ReferralItems[[#Headers],[Reference number]])</f>
        <v>418</v>
      </c>
      <c r="C431" s="115"/>
      <c r="D431" s="116"/>
      <c r="E431" s="116"/>
      <c r="F431" s="117" t="str">
        <f>IF(ReferralItems[[#This Row],[Age]]="","",VLOOKUP(ReferralItems[[#This Row],[Age]],Lists!$J$2:$K$23,2,FALSE))</f>
        <v/>
      </c>
      <c r="G431" s="116"/>
      <c r="H431" s="121"/>
      <c r="I431" s="118"/>
      <c r="J431" s="118"/>
      <c r="K431" s="119"/>
      <c r="L431" s="120"/>
      <c r="M431" s="111" t="e">
        <f>IF(MATCH(ReferralItems[[#This Row],[Age]],Age,0)&gt;5,"Table5","Table510")</f>
        <v>#N/A</v>
      </c>
    </row>
    <row r="432" spans="2:13" ht="19.2" customHeight="1" x14ac:dyDescent="0.2">
      <c r="B432" s="114">
        <f>ROW()-ROW(ReferralItems[[#Headers],[Reference number]])</f>
        <v>419</v>
      </c>
      <c r="C432" s="115"/>
      <c r="D432" s="116"/>
      <c r="E432" s="116"/>
      <c r="F432" s="117" t="str">
        <f>IF(ReferralItems[[#This Row],[Age]]="","",VLOOKUP(ReferralItems[[#This Row],[Age]],Lists!$J$2:$K$23,2,FALSE))</f>
        <v/>
      </c>
      <c r="G432" s="116"/>
      <c r="H432" s="121"/>
      <c r="I432" s="118"/>
      <c r="J432" s="118"/>
      <c r="K432" s="119"/>
      <c r="L432" s="120"/>
      <c r="M432" s="111" t="e">
        <f>IF(MATCH(ReferralItems[[#This Row],[Age]],Age,0)&gt;5,"Table5","Table510")</f>
        <v>#N/A</v>
      </c>
    </row>
    <row r="433" spans="2:13" ht="19.2" customHeight="1" x14ac:dyDescent="0.2">
      <c r="B433" s="114">
        <f>ROW()-ROW(ReferralItems[[#Headers],[Reference number]])</f>
        <v>420</v>
      </c>
      <c r="C433" s="115"/>
      <c r="D433" s="116"/>
      <c r="E433" s="116"/>
      <c r="F433" s="117" t="str">
        <f>IF(ReferralItems[[#This Row],[Age]]="","",VLOOKUP(ReferralItems[[#This Row],[Age]],Lists!$J$2:$K$23,2,FALSE))</f>
        <v/>
      </c>
      <c r="G433" s="116"/>
      <c r="H433" s="121"/>
      <c r="I433" s="118"/>
      <c r="J433" s="118"/>
      <c r="K433" s="119"/>
      <c r="L433" s="120"/>
      <c r="M433" s="111" t="e">
        <f>IF(MATCH(ReferralItems[[#This Row],[Age]],Age,0)&gt;5,"Table5","Table510")</f>
        <v>#N/A</v>
      </c>
    </row>
    <row r="434" spans="2:13" ht="19.2" customHeight="1" x14ac:dyDescent="0.2">
      <c r="B434" s="114">
        <f>ROW()-ROW(ReferralItems[[#Headers],[Reference number]])</f>
        <v>421</v>
      </c>
      <c r="C434" s="115"/>
      <c r="D434" s="116"/>
      <c r="E434" s="116"/>
      <c r="F434" s="117" t="str">
        <f>IF(ReferralItems[[#This Row],[Age]]="","",VLOOKUP(ReferralItems[[#This Row],[Age]],Lists!$J$2:$K$23,2,FALSE))</f>
        <v/>
      </c>
      <c r="G434" s="116"/>
      <c r="H434" s="121"/>
      <c r="I434" s="118"/>
      <c r="J434" s="118"/>
      <c r="K434" s="119"/>
      <c r="L434" s="120"/>
      <c r="M434" s="111" t="e">
        <f>IF(MATCH(ReferralItems[[#This Row],[Age]],Age,0)&gt;5,"Table5","Table510")</f>
        <v>#N/A</v>
      </c>
    </row>
    <row r="435" spans="2:13" ht="19.2" customHeight="1" x14ac:dyDescent="0.2">
      <c r="B435" s="114">
        <f>ROW()-ROW(ReferralItems[[#Headers],[Reference number]])</f>
        <v>422</v>
      </c>
      <c r="C435" s="115"/>
      <c r="D435" s="116"/>
      <c r="E435" s="116"/>
      <c r="F435" s="117" t="str">
        <f>IF(ReferralItems[[#This Row],[Age]]="","",VLOOKUP(ReferralItems[[#This Row],[Age]],Lists!$J$2:$K$23,2,FALSE))</f>
        <v/>
      </c>
      <c r="G435" s="116"/>
      <c r="H435" s="121"/>
      <c r="I435" s="118"/>
      <c r="J435" s="118"/>
      <c r="K435" s="119"/>
      <c r="L435" s="120"/>
      <c r="M435" s="111" t="e">
        <f>IF(MATCH(ReferralItems[[#This Row],[Age]],Age,0)&gt;5,"Table5","Table510")</f>
        <v>#N/A</v>
      </c>
    </row>
    <row r="436" spans="2:13" ht="19.2" customHeight="1" x14ac:dyDescent="0.2">
      <c r="B436" s="114">
        <f>ROW()-ROW(ReferralItems[[#Headers],[Reference number]])</f>
        <v>423</v>
      </c>
      <c r="C436" s="115"/>
      <c r="D436" s="116"/>
      <c r="E436" s="116"/>
      <c r="F436" s="117" t="str">
        <f>IF(ReferralItems[[#This Row],[Age]]="","",VLOOKUP(ReferralItems[[#This Row],[Age]],Lists!$J$2:$K$23,2,FALSE))</f>
        <v/>
      </c>
      <c r="G436" s="116"/>
      <c r="H436" s="121"/>
      <c r="I436" s="118"/>
      <c r="J436" s="118"/>
      <c r="K436" s="119"/>
      <c r="L436" s="120"/>
      <c r="M436" s="111" t="e">
        <f>IF(MATCH(ReferralItems[[#This Row],[Age]],Age,0)&gt;5,"Table5","Table510")</f>
        <v>#N/A</v>
      </c>
    </row>
    <row r="437" spans="2:13" ht="19.2" customHeight="1" x14ac:dyDescent="0.2">
      <c r="B437" s="114">
        <f>ROW()-ROW(ReferralItems[[#Headers],[Reference number]])</f>
        <v>424</v>
      </c>
      <c r="C437" s="115"/>
      <c r="D437" s="116"/>
      <c r="E437" s="116"/>
      <c r="F437" s="117" t="str">
        <f>IF(ReferralItems[[#This Row],[Age]]="","",VLOOKUP(ReferralItems[[#This Row],[Age]],Lists!$J$2:$K$23,2,FALSE))</f>
        <v/>
      </c>
      <c r="G437" s="116"/>
      <c r="H437" s="121"/>
      <c r="I437" s="118"/>
      <c r="J437" s="118"/>
      <c r="K437" s="119"/>
      <c r="L437" s="120"/>
      <c r="M437" s="111" t="e">
        <f>IF(MATCH(ReferralItems[[#This Row],[Age]],Age,0)&gt;5,"Table5","Table510")</f>
        <v>#N/A</v>
      </c>
    </row>
    <row r="438" spans="2:13" ht="19.2" customHeight="1" x14ac:dyDescent="0.2">
      <c r="B438" s="114">
        <f>ROW()-ROW(ReferralItems[[#Headers],[Reference number]])</f>
        <v>425</v>
      </c>
      <c r="C438" s="115"/>
      <c r="D438" s="116"/>
      <c r="E438" s="116"/>
      <c r="F438" s="117" t="str">
        <f>IF(ReferralItems[[#This Row],[Age]]="","",VLOOKUP(ReferralItems[[#This Row],[Age]],Lists!$J$2:$K$23,2,FALSE))</f>
        <v/>
      </c>
      <c r="G438" s="116"/>
      <c r="H438" s="121"/>
      <c r="I438" s="118"/>
      <c r="J438" s="118"/>
      <c r="K438" s="119"/>
      <c r="L438" s="120"/>
      <c r="M438" s="111" t="e">
        <f>IF(MATCH(ReferralItems[[#This Row],[Age]],Age,0)&gt;5,"Table5","Table510")</f>
        <v>#N/A</v>
      </c>
    </row>
    <row r="439" spans="2:13" ht="19.2" customHeight="1" x14ac:dyDescent="0.2">
      <c r="B439" s="114">
        <f>ROW()-ROW(ReferralItems[[#Headers],[Reference number]])</f>
        <v>426</v>
      </c>
      <c r="C439" s="115"/>
      <c r="D439" s="116"/>
      <c r="E439" s="116"/>
      <c r="F439" s="117" t="str">
        <f>IF(ReferralItems[[#This Row],[Age]]="","",VLOOKUP(ReferralItems[[#This Row],[Age]],Lists!$J$2:$K$23,2,FALSE))</f>
        <v/>
      </c>
      <c r="G439" s="116"/>
      <c r="H439" s="121"/>
      <c r="I439" s="118"/>
      <c r="J439" s="118"/>
      <c r="K439" s="119"/>
      <c r="L439" s="120"/>
      <c r="M439" s="111" t="e">
        <f>IF(MATCH(ReferralItems[[#This Row],[Age]],Age,0)&gt;5,"Table5","Table510")</f>
        <v>#N/A</v>
      </c>
    </row>
    <row r="440" spans="2:13" ht="19.2" customHeight="1" x14ac:dyDescent="0.2">
      <c r="B440" s="114">
        <f>ROW()-ROW(ReferralItems[[#Headers],[Reference number]])</f>
        <v>427</v>
      </c>
      <c r="C440" s="115"/>
      <c r="D440" s="116"/>
      <c r="E440" s="116"/>
      <c r="F440" s="117" t="str">
        <f>IF(ReferralItems[[#This Row],[Age]]="","",VLOOKUP(ReferralItems[[#This Row],[Age]],Lists!$J$2:$K$23,2,FALSE))</f>
        <v/>
      </c>
      <c r="G440" s="116"/>
      <c r="H440" s="121"/>
      <c r="I440" s="118"/>
      <c r="J440" s="118"/>
      <c r="K440" s="119"/>
      <c r="L440" s="120"/>
      <c r="M440" s="111" t="e">
        <f>IF(MATCH(ReferralItems[[#This Row],[Age]],Age,0)&gt;5,"Table5","Table510")</f>
        <v>#N/A</v>
      </c>
    </row>
    <row r="441" spans="2:13" ht="19.2" customHeight="1" x14ac:dyDescent="0.2">
      <c r="B441" s="114">
        <f>ROW()-ROW(ReferralItems[[#Headers],[Reference number]])</f>
        <v>428</v>
      </c>
      <c r="C441" s="115"/>
      <c r="D441" s="116"/>
      <c r="E441" s="116"/>
      <c r="F441" s="117" t="str">
        <f>IF(ReferralItems[[#This Row],[Age]]="","",VLOOKUP(ReferralItems[[#This Row],[Age]],Lists!$J$2:$K$23,2,FALSE))</f>
        <v/>
      </c>
      <c r="G441" s="116"/>
      <c r="H441" s="121"/>
      <c r="I441" s="118"/>
      <c r="J441" s="118"/>
      <c r="K441" s="119"/>
      <c r="L441" s="120"/>
      <c r="M441" s="111" t="e">
        <f>IF(MATCH(ReferralItems[[#This Row],[Age]],Age,0)&gt;5,"Table5","Table510")</f>
        <v>#N/A</v>
      </c>
    </row>
    <row r="442" spans="2:13" ht="19.2" customHeight="1" x14ac:dyDescent="0.2">
      <c r="B442" s="114">
        <f>ROW()-ROW(ReferralItems[[#Headers],[Reference number]])</f>
        <v>429</v>
      </c>
      <c r="C442" s="115"/>
      <c r="D442" s="116"/>
      <c r="E442" s="116"/>
      <c r="F442" s="117" t="str">
        <f>IF(ReferralItems[[#This Row],[Age]]="","",VLOOKUP(ReferralItems[[#This Row],[Age]],Lists!$J$2:$K$23,2,FALSE))</f>
        <v/>
      </c>
      <c r="G442" s="116"/>
      <c r="H442" s="121"/>
      <c r="I442" s="118"/>
      <c r="J442" s="118"/>
      <c r="K442" s="119"/>
      <c r="L442" s="120"/>
      <c r="M442" s="111" t="e">
        <f>IF(MATCH(ReferralItems[[#This Row],[Age]],Age,0)&gt;5,"Table5","Table510")</f>
        <v>#N/A</v>
      </c>
    </row>
    <row r="443" spans="2:13" ht="19.2" customHeight="1" x14ac:dyDescent="0.2">
      <c r="B443" s="114">
        <f>ROW()-ROW(ReferralItems[[#Headers],[Reference number]])</f>
        <v>430</v>
      </c>
      <c r="C443" s="115"/>
      <c r="D443" s="116"/>
      <c r="E443" s="116"/>
      <c r="F443" s="117" t="str">
        <f>IF(ReferralItems[[#This Row],[Age]]="","",VLOOKUP(ReferralItems[[#This Row],[Age]],Lists!$J$2:$K$23,2,FALSE))</f>
        <v/>
      </c>
      <c r="G443" s="116"/>
      <c r="H443" s="121"/>
      <c r="I443" s="118"/>
      <c r="J443" s="118"/>
      <c r="K443" s="119"/>
      <c r="L443" s="120"/>
      <c r="M443" s="111" t="e">
        <f>IF(MATCH(ReferralItems[[#This Row],[Age]],Age,0)&gt;5,"Table5","Table510")</f>
        <v>#N/A</v>
      </c>
    </row>
    <row r="444" spans="2:13" ht="19.2" customHeight="1" x14ac:dyDescent="0.2">
      <c r="B444" s="114">
        <f>ROW()-ROW(ReferralItems[[#Headers],[Reference number]])</f>
        <v>431</v>
      </c>
      <c r="C444" s="115"/>
      <c r="D444" s="116"/>
      <c r="E444" s="116"/>
      <c r="F444" s="117" t="str">
        <f>IF(ReferralItems[[#This Row],[Age]]="","",VLOOKUP(ReferralItems[[#This Row],[Age]],Lists!$J$2:$K$23,2,FALSE))</f>
        <v/>
      </c>
      <c r="G444" s="116"/>
      <c r="H444" s="121"/>
      <c r="I444" s="118"/>
      <c r="J444" s="118"/>
      <c r="K444" s="119"/>
      <c r="L444" s="120"/>
      <c r="M444" s="111" t="e">
        <f>IF(MATCH(ReferralItems[[#This Row],[Age]],Age,0)&gt;5,"Table5","Table510")</f>
        <v>#N/A</v>
      </c>
    </row>
    <row r="445" spans="2:13" ht="19.2" customHeight="1" x14ac:dyDescent="0.2">
      <c r="B445" s="114">
        <f>ROW()-ROW(ReferralItems[[#Headers],[Reference number]])</f>
        <v>432</v>
      </c>
      <c r="C445" s="115"/>
      <c r="D445" s="116"/>
      <c r="E445" s="116"/>
      <c r="F445" s="117" t="str">
        <f>IF(ReferralItems[[#This Row],[Age]]="","",VLOOKUP(ReferralItems[[#This Row],[Age]],Lists!$J$2:$K$23,2,FALSE))</f>
        <v/>
      </c>
      <c r="G445" s="116"/>
      <c r="H445" s="121"/>
      <c r="I445" s="118"/>
      <c r="J445" s="118"/>
      <c r="K445" s="119"/>
      <c r="L445" s="120"/>
      <c r="M445" s="111" t="e">
        <f>IF(MATCH(ReferralItems[[#This Row],[Age]],Age,0)&gt;5,"Table5","Table510")</f>
        <v>#N/A</v>
      </c>
    </row>
    <row r="446" spans="2:13" ht="19.2" customHeight="1" x14ac:dyDescent="0.2">
      <c r="B446" s="114">
        <f>ROW()-ROW(ReferralItems[[#Headers],[Reference number]])</f>
        <v>433</v>
      </c>
      <c r="C446" s="115"/>
      <c r="D446" s="116"/>
      <c r="E446" s="116"/>
      <c r="F446" s="117" t="str">
        <f>IF(ReferralItems[[#This Row],[Age]]="","",VLOOKUP(ReferralItems[[#This Row],[Age]],Lists!$J$2:$K$23,2,FALSE))</f>
        <v/>
      </c>
      <c r="G446" s="116"/>
      <c r="H446" s="121"/>
      <c r="I446" s="118"/>
      <c r="J446" s="118"/>
      <c r="K446" s="119"/>
      <c r="L446" s="120"/>
      <c r="M446" s="111" t="e">
        <f>IF(MATCH(ReferralItems[[#This Row],[Age]],Age,0)&gt;5,"Table5","Table510")</f>
        <v>#N/A</v>
      </c>
    </row>
    <row r="447" spans="2:13" ht="19.2" customHeight="1" x14ac:dyDescent="0.2">
      <c r="B447" s="114">
        <f>ROW()-ROW(ReferralItems[[#Headers],[Reference number]])</f>
        <v>434</v>
      </c>
      <c r="C447" s="115"/>
      <c r="D447" s="116"/>
      <c r="E447" s="116"/>
      <c r="F447" s="117" t="str">
        <f>IF(ReferralItems[[#This Row],[Age]]="","",VLOOKUP(ReferralItems[[#This Row],[Age]],Lists!$J$2:$K$23,2,FALSE))</f>
        <v/>
      </c>
      <c r="G447" s="116"/>
      <c r="H447" s="121"/>
      <c r="I447" s="118"/>
      <c r="J447" s="118"/>
      <c r="K447" s="119"/>
      <c r="L447" s="120"/>
      <c r="M447" s="111" t="e">
        <f>IF(MATCH(ReferralItems[[#This Row],[Age]],Age,0)&gt;5,"Table5","Table510")</f>
        <v>#N/A</v>
      </c>
    </row>
    <row r="448" spans="2:13" ht="19.2" customHeight="1" x14ac:dyDescent="0.2">
      <c r="B448" s="114">
        <f>ROW()-ROW(ReferralItems[[#Headers],[Reference number]])</f>
        <v>435</v>
      </c>
      <c r="C448" s="115"/>
      <c r="D448" s="116"/>
      <c r="E448" s="116"/>
      <c r="F448" s="117" t="str">
        <f>IF(ReferralItems[[#This Row],[Age]]="","",VLOOKUP(ReferralItems[[#This Row],[Age]],Lists!$J$2:$K$23,2,FALSE))</f>
        <v/>
      </c>
      <c r="G448" s="116"/>
      <c r="H448" s="121"/>
      <c r="I448" s="118"/>
      <c r="J448" s="118"/>
      <c r="K448" s="119"/>
      <c r="L448" s="120"/>
      <c r="M448" s="111" t="e">
        <f>IF(MATCH(ReferralItems[[#This Row],[Age]],Age,0)&gt;5,"Table5","Table510")</f>
        <v>#N/A</v>
      </c>
    </row>
    <row r="449" spans="2:13" ht="19.2" customHeight="1" x14ac:dyDescent="0.2">
      <c r="B449" s="114">
        <f>ROW()-ROW(ReferralItems[[#Headers],[Reference number]])</f>
        <v>436</v>
      </c>
      <c r="C449" s="115"/>
      <c r="D449" s="116"/>
      <c r="E449" s="116"/>
      <c r="F449" s="117" t="str">
        <f>IF(ReferralItems[[#This Row],[Age]]="","",VLOOKUP(ReferralItems[[#This Row],[Age]],Lists!$J$2:$K$23,2,FALSE))</f>
        <v/>
      </c>
      <c r="G449" s="116"/>
      <c r="H449" s="121"/>
      <c r="I449" s="118"/>
      <c r="J449" s="118"/>
      <c r="K449" s="119"/>
      <c r="L449" s="120"/>
      <c r="M449" s="111" t="e">
        <f>IF(MATCH(ReferralItems[[#This Row],[Age]],Age,0)&gt;5,"Table5","Table510")</f>
        <v>#N/A</v>
      </c>
    </row>
    <row r="450" spans="2:13" ht="19.2" customHeight="1" x14ac:dyDescent="0.2">
      <c r="B450" s="114">
        <f>ROW()-ROW(ReferralItems[[#Headers],[Reference number]])</f>
        <v>437</v>
      </c>
      <c r="C450" s="115"/>
      <c r="D450" s="116"/>
      <c r="E450" s="116"/>
      <c r="F450" s="117" t="str">
        <f>IF(ReferralItems[[#This Row],[Age]]="","",VLOOKUP(ReferralItems[[#This Row],[Age]],Lists!$J$2:$K$23,2,FALSE))</f>
        <v/>
      </c>
      <c r="G450" s="116"/>
      <c r="H450" s="121"/>
      <c r="I450" s="118"/>
      <c r="J450" s="118"/>
      <c r="K450" s="119"/>
      <c r="L450" s="120"/>
      <c r="M450" s="111" t="e">
        <f>IF(MATCH(ReferralItems[[#This Row],[Age]],Age,0)&gt;5,"Table5","Table510")</f>
        <v>#N/A</v>
      </c>
    </row>
    <row r="451" spans="2:13" ht="19.2" customHeight="1" x14ac:dyDescent="0.2">
      <c r="B451" s="114">
        <f>ROW()-ROW(ReferralItems[[#Headers],[Reference number]])</f>
        <v>438</v>
      </c>
      <c r="C451" s="115"/>
      <c r="D451" s="116"/>
      <c r="E451" s="116"/>
      <c r="F451" s="117" t="str">
        <f>IF(ReferralItems[[#This Row],[Age]]="","",VLOOKUP(ReferralItems[[#This Row],[Age]],Lists!$J$2:$K$23,2,FALSE))</f>
        <v/>
      </c>
      <c r="G451" s="116"/>
      <c r="H451" s="121"/>
      <c r="I451" s="118"/>
      <c r="J451" s="118"/>
      <c r="K451" s="119"/>
      <c r="L451" s="120"/>
      <c r="M451" s="111" t="e">
        <f>IF(MATCH(ReferralItems[[#This Row],[Age]],Age,0)&gt;5,"Table5","Table510")</f>
        <v>#N/A</v>
      </c>
    </row>
    <row r="452" spans="2:13" ht="19.2" customHeight="1" x14ac:dyDescent="0.2">
      <c r="B452" s="114">
        <f>ROW()-ROW(ReferralItems[[#Headers],[Reference number]])</f>
        <v>439</v>
      </c>
      <c r="C452" s="115"/>
      <c r="D452" s="116"/>
      <c r="E452" s="116"/>
      <c r="F452" s="117" t="str">
        <f>IF(ReferralItems[[#This Row],[Age]]="","",VLOOKUP(ReferralItems[[#This Row],[Age]],Lists!$J$2:$K$23,2,FALSE))</f>
        <v/>
      </c>
      <c r="G452" s="116"/>
      <c r="H452" s="121"/>
      <c r="I452" s="118"/>
      <c r="J452" s="118"/>
      <c r="K452" s="119"/>
      <c r="L452" s="120"/>
      <c r="M452" s="111" t="e">
        <f>IF(MATCH(ReferralItems[[#This Row],[Age]],Age,0)&gt;5,"Table5","Table510")</f>
        <v>#N/A</v>
      </c>
    </row>
    <row r="453" spans="2:13" ht="19.2" customHeight="1" x14ac:dyDescent="0.2">
      <c r="B453" s="114">
        <f>ROW()-ROW(ReferralItems[[#Headers],[Reference number]])</f>
        <v>440</v>
      </c>
      <c r="C453" s="115"/>
      <c r="D453" s="116"/>
      <c r="E453" s="116"/>
      <c r="F453" s="117" t="str">
        <f>IF(ReferralItems[[#This Row],[Age]]="","",VLOOKUP(ReferralItems[[#This Row],[Age]],Lists!$J$2:$K$23,2,FALSE))</f>
        <v/>
      </c>
      <c r="G453" s="116"/>
      <c r="H453" s="121"/>
      <c r="I453" s="118"/>
      <c r="J453" s="118"/>
      <c r="K453" s="119"/>
      <c r="L453" s="120"/>
      <c r="M453" s="111" t="e">
        <f>IF(MATCH(ReferralItems[[#This Row],[Age]],Age,0)&gt;5,"Table5","Table510")</f>
        <v>#N/A</v>
      </c>
    </row>
    <row r="454" spans="2:13" ht="19.2" customHeight="1" x14ac:dyDescent="0.2">
      <c r="B454" s="114">
        <f>ROW()-ROW(ReferralItems[[#Headers],[Reference number]])</f>
        <v>441</v>
      </c>
      <c r="C454" s="115"/>
      <c r="D454" s="116"/>
      <c r="E454" s="116"/>
      <c r="F454" s="117" t="str">
        <f>IF(ReferralItems[[#This Row],[Age]]="","",VLOOKUP(ReferralItems[[#This Row],[Age]],Lists!$J$2:$K$23,2,FALSE))</f>
        <v/>
      </c>
      <c r="G454" s="116"/>
      <c r="H454" s="121"/>
      <c r="I454" s="118"/>
      <c r="J454" s="118"/>
      <c r="K454" s="119"/>
      <c r="L454" s="120"/>
      <c r="M454" s="111" t="e">
        <f>IF(MATCH(ReferralItems[[#This Row],[Age]],Age,0)&gt;5,"Table5","Table510")</f>
        <v>#N/A</v>
      </c>
    </row>
    <row r="455" spans="2:13" ht="19.2" customHeight="1" x14ac:dyDescent="0.2">
      <c r="B455" s="114">
        <f>ROW()-ROW(ReferralItems[[#Headers],[Reference number]])</f>
        <v>442</v>
      </c>
      <c r="C455" s="115"/>
      <c r="D455" s="116"/>
      <c r="E455" s="116"/>
      <c r="F455" s="117" t="str">
        <f>IF(ReferralItems[[#This Row],[Age]]="","",VLOOKUP(ReferralItems[[#This Row],[Age]],Lists!$J$2:$K$23,2,FALSE))</f>
        <v/>
      </c>
      <c r="G455" s="116"/>
      <c r="H455" s="121"/>
      <c r="I455" s="118"/>
      <c r="J455" s="118"/>
      <c r="K455" s="119"/>
      <c r="L455" s="120"/>
      <c r="M455" s="111" t="e">
        <f>IF(MATCH(ReferralItems[[#This Row],[Age]],Age,0)&gt;5,"Table5","Table510")</f>
        <v>#N/A</v>
      </c>
    </row>
    <row r="456" spans="2:13" ht="19.2" customHeight="1" x14ac:dyDescent="0.2">
      <c r="B456" s="114">
        <f>ROW()-ROW(ReferralItems[[#Headers],[Reference number]])</f>
        <v>443</v>
      </c>
      <c r="C456" s="115"/>
      <c r="D456" s="116"/>
      <c r="E456" s="116"/>
      <c r="F456" s="117" t="str">
        <f>IF(ReferralItems[[#This Row],[Age]]="","",VLOOKUP(ReferralItems[[#This Row],[Age]],Lists!$J$2:$K$23,2,FALSE))</f>
        <v/>
      </c>
      <c r="G456" s="116"/>
      <c r="H456" s="121"/>
      <c r="I456" s="118"/>
      <c r="J456" s="118"/>
      <c r="K456" s="119"/>
      <c r="L456" s="120"/>
      <c r="M456" s="111" t="e">
        <f>IF(MATCH(ReferralItems[[#This Row],[Age]],Age,0)&gt;5,"Table5","Table510")</f>
        <v>#N/A</v>
      </c>
    </row>
    <row r="457" spans="2:13" ht="19.2" customHeight="1" x14ac:dyDescent="0.2">
      <c r="B457" s="114">
        <f>ROW()-ROW(ReferralItems[[#Headers],[Reference number]])</f>
        <v>444</v>
      </c>
      <c r="C457" s="115"/>
      <c r="D457" s="116"/>
      <c r="E457" s="116"/>
      <c r="F457" s="117" t="str">
        <f>IF(ReferralItems[[#This Row],[Age]]="","",VLOOKUP(ReferralItems[[#This Row],[Age]],Lists!$J$2:$K$23,2,FALSE))</f>
        <v/>
      </c>
      <c r="G457" s="116"/>
      <c r="H457" s="121"/>
      <c r="I457" s="118"/>
      <c r="J457" s="118"/>
      <c r="K457" s="119"/>
      <c r="L457" s="120"/>
      <c r="M457" s="111" t="e">
        <f>IF(MATCH(ReferralItems[[#This Row],[Age]],Age,0)&gt;5,"Table5","Table510")</f>
        <v>#N/A</v>
      </c>
    </row>
    <row r="458" spans="2:13" ht="19.2" customHeight="1" x14ac:dyDescent="0.2">
      <c r="B458" s="114">
        <f>ROW()-ROW(ReferralItems[[#Headers],[Reference number]])</f>
        <v>445</v>
      </c>
      <c r="C458" s="115"/>
      <c r="D458" s="116"/>
      <c r="E458" s="116"/>
      <c r="F458" s="117" t="str">
        <f>IF(ReferralItems[[#This Row],[Age]]="","",VLOOKUP(ReferralItems[[#This Row],[Age]],Lists!$J$2:$K$23,2,FALSE))</f>
        <v/>
      </c>
      <c r="G458" s="116"/>
      <c r="H458" s="121"/>
      <c r="I458" s="118"/>
      <c r="J458" s="118"/>
      <c r="K458" s="119"/>
      <c r="L458" s="120"/>
      <c r="M458" s="111" t="e">
        <f>IF(MATCH(ReferralItems[[#This Row],[Age]],Age,0)&gt;5,"Table5","Table510")</f>
        <v>#N/A</v>
      </c>
    </row>
    <row r="459" spans="2:13" ht="19.2" customHeight="1" x14ac:dyDescent="0.2">
      <c r="B459" s="114">
        <f>ROW()-ROW(ReferralItems[[#Headers],[Reference number]])</f>
        <v>446</v>
      </c>
      <c r="C459" s="115"/>
      <c r="D459" s="116"/>
      <c r="E459" s="116"/>
      <c r="F459" s="117" t="str">
        <f>IF(ReferralItems[[#This Row],[Age]]="","",VLOOKUP(ReferralItems[[#This Row],[Age]],Lists!$J$2:$K$23,2,FALSE))</f>
        <v/>
      </c>
      <c r="G459" s="116"/>
      <c r="H459" s="121"/>
      <c r="I459" s="118"/>
      <c r="J459" s="118"/>
      <c r="K459" s="119"/>
      <c r="L459" s="120"/>
      <c r="M459" s="111" t="e">
        <f>IF(MATCH(ReferralItems[[#This Row],[Age]],Age,0)&gt;5,"Table5","Table510")</f>
        <v>#N/A</v>
      </c>
    </row>
    <row r="460" spans="2:13" ht="19.2" customHeight="1" x14ac:dyDescent="0.2">
      <c r="B460" s="114">
        <f>ROW()-ROW(ReferralItems[[#Headers],[Reference number]])</f>
        <v>447</v>
      </c>
      <c r="C460" s="115"/>
      <c r="D460" s="116"/>
      <c r="E460" s="116"/>
      <c r="F460" s="117" t="str">
        <f>IF(ReferralItems[[#This Row],[Age]]="","",VLOOKUP(ReferralItems[[#This Row],[Age]],Lists!$J$2:$K$23,2,FALSE))</f>
        <v/>
      </c>
      <c r="G460" s="116"/>
      <c r="H460" s="121"/>
      <c r="I460" s="118"/>
      <c r="J460" s="118"/>
      <c r="K460" s="119"/>
      <c r="L460" s="120"/>
      <c r="M460" s="111" t="e">
        <f>IF(MATCH(ReferralItems[[#This Row],[Age]],Age,0)&gt;5,"Table5","Table510")</f>
        <v>#N/A</v>
      </c>
    </row>
    <row r="461" spans="2:13" ht="19.2" customHeight="1" x14ac:dyDescent="0.2">
      <c r="B461" s="114">
        <f>ROW()-ROW(ReferralItems[[#Headers],[Reference number]])</f>
        <v>448</v>
      </c>
      <c r="C461" s="115"/>
      <c r="D461" s="116"/>
      <c r="E461" s="116"/>
      <c r="F461" s="117" t="str">
        <f>IF(ReferralItems[[#This Row],[Age]]="","",VLOOKUP(ReferralItems[[#This Row],[Age]],Lists!$J$2:$K$23,2,FALSE))</f>
        <v/>
      </c>
      <c r="G461" s="116"/>
      <c r="H461" s="121"/>
      <c r="I461" s="118"/>
      <c r="J461" s="118"/>
      <c r="K461" s="119"/>
      <c r="L461" s="120"/>
      <c r="M461" s="111" t="e">
        <f>IF(MATCH(ReferralItems[[#This Row],[Age]],Age,0)&gt;5,"Table5","Table510")</f>
        <v>#N/A</v>
      </c>
    </row>
    <row r="462" spans="2:13" ht="19.2" customHeight="1" x14ac:dyDescent="0.2">
      <c r="B462" s="114">
        <f>ROW()-ROW(ReferralItems[[#Headers],[Reference number]])</f>
        <v>449</v>
      </c>
      <c r="C462" s="115"/>
      <c r="D462" s="116"/>
      <c r="E462" s="116"/>
      <c r="F462" s="117" t="str">
        <f>IF(ReferralItems[[#This Row],[Age]]="","",VLOOKUP(ReferralItems[[#This Row],[Age]],Lists!$J$2:$K$23,2,FALSE))</f>
        <v/>
      </c>
      <c r="G462" s="116"/>
      <c r="H462" s="121"/>
      <c r="I462" s="118"/>
      <c r="J462" s="118"/>
      <c r="K462" s="119"/>
      <c r="L462" s="120"/>
      <c r="M462" s="111" t="e">
        <f>IF(MATCH(ReferralItems[[#This Row],[Age]],Age,0)&gt;5,"Table5","Table510")</f>
        <v>#N/A</v>
      </c>
    </row>
    <row r="463" spans="2:13" ht="19.2" customHeight="1" x14ac:dyDescent="0.2">
      <c r="B463" s="114">
        <f>ROW()-ROW(ReferralItems[[#Headers],[Reference number]])</f>
        <v>450</v>
      </c>
      <c r="C463" s="115"/>
      <c r="D463" s="116"/>
      <c r="E463" s="116"/>
      <c r="F463" s="117" t="str">
        <f>IF(ReferralItems[[#This Row],[Age]]="","",VLOOKUP(ReferralItems[[#This Row],[Age]],Lists!$J$2:$K$23,2,FALSE))</f>
        <v/>
      </c>
      <c r="G463" s="116"/>
      <c r="H463" s="121"/>
      <c r="I463" s="118"/>
      <c r="J463" s="118"/>
      <c r="K463" s="119"/>
      <c r="L463" s="120"/>
      <c r="M463" s="111" t="e">
        <f>IF(MATCH(ReferralItems[[#This Row],[Age]],Age,0)&gt;5,"Table5","Table510")</f>
        <v>#N/A</v>
      </c>
    </row>
    <row r="464" spans="2:13" ht="19.2" customHeight="1" x14ac:dyDescent="0.2">
      <c r="B464" s="114">
        <f>ROW()-ROW(ReferralItems[[#Headers],[Reference number]])</f>
        <v>451</v>
      </c>
      <c r="C464" s="115"/>
      <c r="D464" s="116"/>
      <c r="E464" s="116"/>
      <c r="F464" s="117" t="str">
        <f>IF(ReferralItems[[#This Row],[Age]]="","",VLOOKUP(ReferralItems[[#This Row],[Age]],Lists!$J$2:$K$23,2,FALSE))</f>
        <v/>
      </c>
      <c r="G464" s="116"/>
      <c r="H464" s="121"/>
      <c r="I464" s="118"/>
      <c r="J464" s="118"/>
      <c r="K464" s="119"/>
      <c r="L464" s="120"/>
      <c r="M464" s="111" t="e">
        <f>IF(MATCH(ReferralItems[[#This Row],[Age]],Age,0)&gt;5,"Table5","Table510")</f>
        <v>#N/A</v>
      </c>
    </row>
    <row r="465" spans="2:13" ht="19.2" customHeight="1" x14ac:dyDescent="0.2">
      <c r="B465" s="114">
        <f>ROW()-ROW(ReferralItems[[#Headers],[Reference number]])</f>
        <v>452</v>
      </c>
      <c r="C465" s="115"/>
      <c r="D465" s="116"/>
      <c r="E465" s="116"/>
      <c r="F465" s="117" t="str">
        <f>IF(ReferralItems[[#This Row],[Age]]="","",VLOOKUP(ReferralItems[[#This Row],[Age]],Lists!$J$2:$K$23,2,FALSE))</f>
        <v/>
      </c>
      <c r="G465" s="116"/>
      <c r="H465" s="121"/>
      <c r="I465" s="118"/>
      <c r="J465" s="118"/>
      <c r="K465" s="119"/>
      <c r="L465" s="120"/>
      <c r="M465" s="111" t="e">
        <f>IF(MATCH(ReferralItems[[#This Row],[Age]],Age,0)&gt;5,"Table5","Table510")</f>
        <v>#N/A</v>
      </c>
    </row>
    <row r="466" spans="2:13" ht="19.2" customHeight="1" x14ac:dyDescent="0.2">
      <c r="B466" s="114">
        <f>ROW()-ROW(ReferralItems[[#Headers],[Reference number]])</f>
        <v>453</v>
      </c>
      <c r="C466" s="115"/>
      <c r="D466" s="116"/>
      <c r="E466" s="116"/>
      <c r="F466" s="117" t="str">
        <f>IF(ReferralItems[[#This Row],[Age]]="","",VLOOKUP(ReferralItems[[#This Row],[Age]],Lists!$J$2:$K$23,2,FALSE))</f>
        <v/>
      </c>
      <c r="G466" s="116"/>
      <c r="H466" s="121"/>
      <c r="I466" s="118"/>
      <c r="J466" s="118"/>
      <c r="K466" s="119"/>
      <c r="L466" s="120"/>
      <c r="M466" s="111" t="e">
        <f>IF(MATCH(ReferralItems[[#This Row],[Age]],Age,0)&gt;5,"Table5","Table510")</f>
        <v>#N/A</v>
      </c>
    </row>
    <row r="467" spans="2:13" ht="19.2" customHeight="1" x14ac:dyDescent="0.2">
      <c r="B467" s="114">
        <f>ROW()-ROW(ReferralItems[[#Headers],[Reference number]])</f>
        <v>454</v>
      </c>
      <c r="C467" s="115"/>
      <c r="D467" s="116"/>
      <c r="E467" s="116"/>
      <c r="F467" s="117" t="str">
        <f>IF(ReferralItems[[#This Row],[Age]]="","",VLOOKUP(ReferralItems[[#This Row],[Age]],Lists!$J$2:$K$23,2,FALSE))</f>
        <v/>
      </c>
      <c r="G467" s="116"/>
      <c r="H467" s="121"/>
      <c r="I467" s="118"/>
      <c r="J467" s="118"/>
      <c r="K467" s="119"/>
      <c r="L467" s="120"/>
      <c r="M467" s="111" t="e">
        <f>IF(MATCH(ReferralItems[[#This Row],[Age]],Age,0)&gt;5,"Table5","Table510")</f>
        <v>#N/A</v>
      </c>
    </row>
    <row r="468" spans="2:13" ht="19.2" customHeight="1" x14ac:dyDescent="0.2">
      <c r="B468" s="114">
        <f>ROW()-ROW(ReferralItems[[#Headers],[Reference number]])</f>
        <v>455</v>
      </c>
      <c r="C468" s="115"/>
      <c r="D468" s="116"/>
      <c r="E468" s="116"/>
      <c r="F468" s="117" t="str">
        <f>IF(ReferralItems[[#This Row],[Age]]="","",VLOOKUP(ReferralItems[[#This Row],[Age]],Lists!$J$2:$K$23,2,FALSE))</f>
        <v/>
      </c>
      <c r="G468" s="116"/>
      <c r="H468" s="121"/>
      <c r="I468" s="118"/>
      <c r="J468" s="118"/>
      <c r="K468" s="119"/>
      <c r="L468" s="120"/>
      <c r="M468" s="111" t="e">
        <f>IF(MATCH(ReferralItems[[#This Row],[Age]],Age,0)&gt;5,"Table5","Table510")</f>
        <v>#N/A</v>
      </c>
    </row>
    <row r="469" spans="2:13" ht="19.2" customHeight="1" x14ac:dyDescent="0.2">
      <c r="B469" s="114">
        <f>ROW()-ROW(ReferralItems[[#Headers],[Reference number]])</f>
        <v>456</v>
      </c>
      <c r="C469" s="115"/>
      <c r="D469" s="116"/>
      <c r="E469" s="116"/>
      <c r="F469" s="117" t="str">
        <f>IF(ReferralItems[[#This Row],[Age]]="","",VLOOKUP(ReferralItems[[#This Row],[Age]],Lists!$J$2:$K$23,2,FALSE))</f>
        <v/>
      </c>
      <c r="G469" s="116"/>
      <c r="H469" s="121"/>
      <c r="I469" s="118"/>
      <c r="J469" s="118"/>
      <c r="K469" s="119"/>
      <c r="L469" s="120"/>
      <c r="M469" s="111" t="e">
        <f>IF(MATCH(ReferralItems[[#This Row],[Age]],Age,0)&gt;5,"Table5","Table510")</f>
        <v>#N/A</v>
      </c>
    </row>
    <row r="470" spans="2:13" ht="19.2" customHeight="1" x14ac:dyDescent="0.2">
      <c r="B470" s="114">
        <f>ROW()-ROW(ReferralItems[[#Headers],[Reference number]])</f>
        <v>457</v>
      </c>
      <c r="C470" s="115"/>
      <c r="D470" s="116"/>
      <c r="E470" s="116"/>
      <c r="F470" s="117" t="str">
        <f>IF(ReferralItems[[#This Row],[Age]]="","",VLOOKUP(ReferralItems[[#This Row],[Age]],Lists!$J$2:$K$23,2,FALSE))</f>
        <v/>
      </c>
      <c r="G470" s="116"/>
      <c r="H470" s="121"/>
      <c r="I470" s="118"/>
      <c r="J470" s="118"/>
      <c r="K470" s="119"/>
      <c r="L470" s="120"/>
      <c r="M470" s="111" t="e">
        <f>IF(MATCH(ReferralItems[[#This Row],[Age]],Age,0)&gt;5,"Table5","Table510")</f>
        <v>#N/A</v>
      </c>
    </row>
    <row r="471" spans="2:13" ht="19.2" customHeight="1" x14ac:dyDescent="0.2">
      <c r="B471" s="114">
        <f>ROW()-ROW(ReferralItems[[#Headers],[Reference number]])</f>
        <v>458</v>
      </c>
      <c r="C471" s="115"/>
      <c r="D471" s="116"/>
      <c r="E471" s="116"/>
      <c r="F471" s="117" t="str">
        <f>IF(ReferralItems[[#This Row],[Age]]="","",VLOOKUP(ReferralItems[[#This Row],[Age]],Lists!$J$2:$K$23,2,FALSE))</f>
        <v/>
      </c>
      <c r="G471" s="116"/>
      <c r="H471" s="121"/>
      <c r="I471" s="118"/>
      <c r="J471" s="118"/>
      <c r="K471" s="119"/>
      <c r="L471" s="120"/>
      <c r="M471" s="111" t="e">
        <f>IF(MATCH(ReferralItems[[#This Row],[Age]],Age,0)&gt;5,"Table5","Table510")</f>
        <v>#N/A</v>
      </c>
    </row>
    <row r="472" spans="2:13" ht="19.2" customHeight="1" x14ac:dyDescent="0.2">
      <c r="B472" s="114">
        <f>ROW()-ROW(ReferralItems[[#Headers],[Reference number]])</f>
        <v>459</v>
      </c>
      <c r="C472" s="115"/>
      <c r="D472" s="116"/>
      <c r="E472" s="116"/>
      <c r="F472" s="117" t="str">
        <f>IF(ReferralItems[[#This Row],[Age]]="","",VLOOKUP(ReferralItems[[#This Row],[Age]],Lists!$J$2:$K$23,2,FALSE))</f>
        <v/>
      </c>
      <c r="G472" s="116"/>
      <c r="H472" s="121"/>
      <c r="I472" s="118"/>
      <c r="J472" s="118"/>
      <c r="K472" s="119"/>
      <c r="L472" s="120"/>
      <c r="M472" s="111" t="e">
        <f>IF(MATCH(ReferralItems[[#This Row],[Age]],Age,0)&gt;5,"Table5","Table510")</f>
        <v>#N/A</v>
      </c>
    </row>
    <row r="473" spans="2:13" ht="19.2" customHeight="1" x14ac:dyDescent="0.2">
      <c r="B473" s="114">
        <f>ROW()-ROW(ReferralItems[[#Headers],[Reference number]])</f>
        <v>460</v>
      </c>
      <c r="C473" s="115"/>
      <c r="D473" s="116"/>
      <c r="E473" s="116"/>
      <c r="F473" s="117" t="str">
        <f>IF(ReferralItems[[#This Row],[Age]]="","",VLOOKUP(ReferralItems[[#This Row],[Age]],Lists!$J$2:$K$23,2,FALSE))</f>
        <v/>
      </c>
      <c r="G473" s="116"/>
      <c r="H473" s="121"/>
      <c r="I473" s="118"/>
      <c r="J473" s="118"/>
      <c r="K473" s="119"/>
      <c r="L473" s="120"/>
      <c r="M473" s="111" t="e">
        <f>IF(MATCH(ReferralItems[[#This Row],[Age]],Age,0)&gt;5,"Table5","Table510")</f>
        <v>#N/A</v>
      </c>
    </row>
    <row r="474" spans="2:13" ht="19.2" customHeight="1" x14ac:dyDescent="0.2">
      <c r="B474" s="114">
        <f>ROW()-ROW(ReferralItems[[#Headers],[Reference number]])</f>
        <v>461</v>
      </c>
      <c r="C474" s="115"/>
      <c r="D474" s="116"/>
      <c r="E474" s="116"/>
      <c r="F474" s="117" t="str">
        <f>IF(ReferralItems[[#This Row],[Age]]="","",VLOOKUP(ReferralItems[[#This Row],[Age]],Lists!$J$2:$K$23,2,FALSE))</f>
        <v/>
      </c>
      <c r="G474" s="116"/>
      <c r="H474" s="121"/>
      <c r="I474" s="118"/>
      <c r="J474" s="118"/>
      <c r="K474" s="119"/>
      <c r="L474" s="120"/>
      <c r="M474" s="111" t="e">
        <f>IF(MATCH(ReferralItems[[#This Row],[Age]],Age,0)&gt;5,"Table5","Table510")</f>
        <v>#N/A</v>
      </c>
    </row>
    <row r="475" spans="2:13" ht="19.2" customHeight="1" x14ac:dyDescent="0.2">
      <c r="B475" s="114">
        <f>ROW()-ROW(ReferralItems[[#Headers],[Reference number]])</f>
        <v>462</v>
      </c>
      <c r="C475" s="115"/>
      <c r="D475" s="116"/>
      <c r="E475" s="116"/>
      <c r="F475" s="117" t="str">
        <f>IF(ReferralItems[[#This Row],[Age]]="","",VLOOKUP(ReferralItems[[#This Row],[Age]],Lists!$J$2:$K$23,2,FALSE))</f>
        <v/>
      </c>
      <c r="G475" s="116"/>
      <c r="H475" s="121"/>
      <c r="I475" s="118"/>
      <c r="J475" s="118"/>
      <c r="K475" s="119"/>
      <c r="L475" s="120"/>
      <c r="M475" s="111" t="e">
        <f>IF(MATCH(ReferralItems[[#This Row],[Age]],Age,0)&gt;5,"Table5","Table510")</f>
        <v>#N/A</v>
      </c>
    </row>
    <row r="476" spans="2:13" ht="19.2" customHeight="1" x14ac:dyDescent="0.2">
      <c r="B476" s="114">
        <f>ROW()-ROW(ReferralItems[[#Headers],[Reference number]])</f>
        <v>463</v>
      </c>
      <c r="C476" s="115"/>
      <c r="D476" s="116"/>
      <c r="E476" s="116"/>
      <c r="F476" s="117" t="str">
        <f>IF(ReferralItems[[#This Row],[Age]]="","",VLOOKUP(ReferralItems[[#This Row],[Age]],Lists!$J$2:$K$23,2,FALSE))</f>
        <v/>
      </c>
      <c r="G476" s="116"/>
      <c r="H476" s="121"/>
      <c r="I476" s="118"/>
      <c r="J476" s="118"/>
      <c r="K476" s="119"/>
      <c r="L476" s="120"/>
      <c r="M476" s="111" t="e">
        <f>IF(MATCH(ReferralItems[[#This Row],[Age]],Age,0)&gt;5,"Table5","Table510")</f>
        <v>#N/A</v>
      </c>
    </row>
    <row r="477" spans="2:13" ht="19.2" customHeight="1" x14ac:dyDescent="0.2">
      <c r="B477" s="114">
        <f>ROW()-ROW(ReferralItems[[#Headers],[Reference number]])</f>
        <v>464</v>
      </c>
      <c r="C477" s="115"/>
      <c r="D477" s="116"/>
      <c r="E477" s="116"/>
      <c r="F477" s="117" t="str">
        <f>IF(ReferralItems[[#This Row],[Age]]="","",VLOOKUP(ReferralItems[[#This Row],[Age]],Lists!$J$2:$K$23,2,FALSE))</f>
        <v/>
      </c>
      <c r="G477" s="116"/>
      <c r="H477" s="121"/>
      <c r="I477" s="118"/>
      <c r="J477" s="118"/>
      <c r="K477" s="119"/>
      <c r="L477" s="120"/>
      <c r="M477" s="111" t="e">
        <f>IF(MATCH(ReferralItems[[#This Row],[Age]],Age,0)&gt;5,"Table5","Table510")</f>
        <v>#N/A</v>
      </c>
    </row>
    <row r="478" spans="2:13" ht="19.2" customHeight="1" x14ac:dyDescent="0.2">
      <c r="B478" s="114">
        <f>ROW()-ROW(ReferralItems[[#Headers],[Reference number]])</f>
        <v>465</v>
      </c>
      <c r="C478" s="115"/>
      <c r="D478" s="116"/>
      <c r="E478" s="116"/>
      <c r="F478" s="117" t="str">
        <f>IF(ReferralItems[[#This Row],[Age]]="","",VLOOKUP(ReferralItems[[#This Row],[Age]],Lists!$J$2:$K$23,2,FALSE))</f>
        <v/>
      </c>
      <c r="G478" s="116"/>
      <c r="H478" s="121"/>
      <c r="I478" s="118"/>
      <c r="J478" s="118"/>
      <c r="K478" s="119"/>
      <c r="L478" s="120"/>
      <c r="M478" s="111" t="e">
        <f>IF(MATCH(ReferralItems[[#This Row],[Age]],Age,0)&gt;5,"Table5","Table510")</f>
        <v>#N/A</v>
      </c>
    </row>
    <row r="479" spans="2:13" ht="19.2" customHeight="1" x14ac:dyDescent="0.2">
      <c r="B479" s="114">
        <f>ROW()-ROW(ReferralItems[[#Headers],[Reference number]])</f>
        <v>466</v>
      </c>
      <c r="C479" s="115"/>
      <c r="D479" s="116"/>
      <c r="E479" s="116"/>
      <c r="F479" s="117" t="str">
        <f>IF(ReferralItems[[#This Row],[Age]]="","",VLOOKUP(ReferralItems[[#This Row],[Age]],Lists!$J$2:$K$23,2,FALSE))</f>
        <v/>
      </c>
      <c r="G479" s="116"/>
      <c r="H479" s="121"/>
      <c r="I479" s="118"/>
      <c r="J479" s="118"/>
      <c r="K479" s="119"/>
      <c r="L479" s="120"/>
      <c r="M479" s="111" t="e">
        <f>IF(MATCH(ReferralItems[[#This Row],[Age]],Age,0)&gt;5,"Table5","Table510")</f>
        <v>#N/A</v>
      </c>
    </row>
    <row r="480" spans="2:13" ht="19.2" customHeight="1" x14ac:dyDescent="0.2">
      <c r="B480" s="114">
        <f>ROW()-ROW(ReferralItems[[#Headers],[Reference number]])</f>
        <v>467</v>
      </c>
      <c r="C480" s="115"/>
      <c r="D480" s="116"/>
      <c r="E480" s="116"/>
      <c r="F480" s="117" t="str">
        <f>IF(ReferralItems[[#This Row],[Age]]="","",VLOOKUP(ReferralItems[[#This Row],[Age]],Lists!$J$2:$K$23,2,FALSE))</f>
        <v/>
      </c>
      <c r="G480" s="116"/>
      <c r="H480" s="121"/>
      <c r="I480" s="118"/>
      <c r="J480" s="118"/>
      <c r="K480" s="119"/>
      <c r="L480" s="120"/>
      <c r="M480" s="111" t="e">
        <f>IF(MATCH(ReferralItems[[#This Row],[Age]],Age,0)&gt;5,"Table5","Table510")</f>
        <v>#N/A</v>
      </c>
    </row>
    <row r="481" spans="2:13" ht="19.2" customHeight="1" x14ac:dyDescent="0.2">
      <c r="B481" s="114">
        <f>ROW()-ROW(ReferralItems[[#Headers],[Reference number]])</f>
        <v>468</v>
      </c>
      <c r="C481" s="115"/>
      <c r="D481" s="116"/>
      <c r="E481" s="116"/>
      <c r="F481" s="117" t="str">
        <f>IF(ReferralItems[[#This Row],[Age]]="","",VLOOKUP(ReferralItems[[#This Row],[Age]],Lists!$J$2:$K$23,2,FALSE))</f>
        <v/>
      </c>
      <c r="G481" s="116"/>
      <c r="H481" s="121"/>
      <c r="I481" s="118"/>
      <c r="J481" s="118"/>
      <c r="K481" s="119"/>
      <c r="L481" s="120"/>
      <c r="M481" s="111" t="e">
        <f>IF(MATCH(ReferralItems[[#This Row],[Age]],Age,0)&gt;5,"Table5","Table510")</f>
        <v>#N/A</v>
      </c>
    </row>
    <row r="482" spans="2:13" ht="19.2" customHeight="1" x14ac:dyDescent="0.2">
      <c r="B482" s="114">
        <f>ROW()-ROW(ReferralItems[[#Headers],[Reference number]])</f>
        <v>469</v>
      </c>
      <c r="C482" s="115"/>
      <c r="D482" s="116"/>
      <c r="E482" s="116"/>
      <c r="F482" s="117" t="str">
        <f>IF(ReferralItems[[#This Row],[Age]]="","",VLOOKUP(ReferralItems[[#This Row],[Age]],Lists!$J$2:$K$23,2,FALSE))</f>
        <v/>
      </c>
      <c r="G482" s="116"/>
      <c r="H482" s="121"/>
      <c r="I482" s="118"/>
      <c r="J482" s="118"/>
      <c r="K482" s="119"/>
      <c r="L482" s="120"/>
      <c r="M482" s="111" t="e">
        <f>IF(MATCH(ReferralItems[[#This Row],[Age]],Age,0)&gt;5,"Table5","Table510")</f>
        <v>#N/A</v>
      </c>
    </row>
    <row r="483" spans="2:13" ht="19.2" customHeight="1" x14ac:dyDescent="0.2">
      <c r="B483" s="114">
        <f>ROW()-ROW(ReferralItems[[#Headers],[Reference number]])</f>
        <v>470</v>
      </c>
      <c r="C483" s="115"/>
      <c r="D483" s="116"/>
      <c r="E483" s="116"/>
      <c r="F483" s="117" t="str">
        <f>IF(ReferralItems[[#This Row],[Age]]="","",VLOOKUP(ReferralItems[[#This Row],[Age]],Lists!$J$2:$K$23,2,FALSE))</f>
        <v/>
      </c>
      <c r="G483" s="116"/>
      <c r="H483" s="121"/>
      <c r="I483" s="118"/>
      <c r="J483" s="118"/>
      <c r="K483" s="119"/>
      <c r="L483" s="120"/>
      <c r="M483" s="111" t="e">
        <f>IF(MATCH(ReferralItems[[#This Row],[Age]],Age,0)&gt;5,"Table5","Table510")</f>
        <v>#N/A</v>
      </c>
    </row>
    <row r="484" spans="2:13" ht="19.2" customHeight="1" x14ac:dyDescent="0.2">
      <c r="B484" s="114">
        <f>ROW()-ROW(ReferralItems[[#Headers],[Reference number]])</f>
        <v>471</v>
      </c>
      <c r="C484" s="115"/>
      <c r="D484" s="116"/>
      <c r="E484" s="116"/>
      <c r="F484" s="117" t="str">
        <f>IF(ReferralItems[[#This Row],[Age]]="","",VLOOKUP(ReferralItems[[#This Row],[Age]],Lists!$J$2:$K$23,2,FALSE))</f>
        <v/>
      </c>
      <c r="G484" s="116"/>
      <c r="H484" s="121"/>
      <c r="I484" s="118"/>
      <c r="J484" s="118"/>
      <c r="K484" s="119"/>
      <c r="L484" s="120"/>
      <c r="M484" s="111" t="e">
        <f>IF(MATCH(ReferralItems[[#This Row],[Age]],Age,0)&gt;5,"Table5","Table510")</f>
        <v>#N/A</v>
      </c>
    </row>
    <row r="485" spans="2:13" ht="19.2" customHeight="1" x14ac:dyDescent="0.2">
      <c r="B485" s="114">
        <f>ROW()-ROW(ReferralItems[[#Headers],[Reference number]])</f>
        <v>472</v>
      </c>
      <c r="C485" s="115"/>
      <c r="D485" s="116"/>
      <c r="E485" s="116"/>
      <c r="F485" s="117" t="str">
        <f>IF(ReferralItems[[#This Row],[Age]]="","",VLOOKUP(ReferralItems[[#This Row],[Age]],Lists!$J$2:$K$23,2,FALSE))</f>
        <v/>
      </c>
      <c r="G485" s="116"/>
      <c r="H485" s="121"/>
      <c r="I485" s="118"/>
      <c r="J485" s="118"/>
      <c r="K485" s="119"/>
      <c r="L485" s="120"/>
      <c r="M485" s="111" t="e">
        <f>IF(MATCH(ReferralItems[[#This Row],[Age]],Age,0)&gt;5,"Table5","Table510")</f>
        <v>#N/A</v>
      </c>
    </row>
    <row r="486" spans="2:13" ht="19.2" customHeight="1" x14ac:dyDescent="0.2">
      <c r="B486" s="114">
        <f>ROW()-ROW(ReferralItems[[#Headers],[Reference number]])</f>
        <v>473</v>
      </c>
      <c r="C486" s="115"/>
      <c r="D486" s="116"/>
      <c r="E486" s="116"/>
      <c r="F486" s="117" t="str">
        <f>IF(ReferralItems[[#This Row],[Age]]="","",VLOOKUP(ReferralItems[[#This Row],[Age]],Lists!$J$2:$K$23,2,FALSE))</f>
        <v/>
      </c>
      <c r="G486" s="116"/>
      <c r="H486" s="121"/>
      <c r="I486" s="118"/>
      <c r="J486" s="118"/>
      <c r="K486" s="119"/>
      <c r="L486" s="120"/>
      <c r="M486" s="111" t="e">
        <f>IF(MATCH(ReferralItems[[#This Row],[Age]],Age,0)&gt;5,"Table5","Table510")</f>
        <v>#N/A</v>
      </c>
    </row>
    <row r="487" spans="2:13" ht="19.2" customHeight="1" x14ac:dyDescent="0.2">
      <c r="B487" s="114">
        <f>ROW()-ROW(ReferralItems[[#Headers],[Reference number]])</f>
        <v>474</v>
      </c>
      <c r="C487" s="115"/>
      <c r="D487" s="116"/>
      <c r="E487" s="116"/>
      <c r="F487" s="117" t="str">
        <f>IF(ReferralItems[[#This Row],[Age]]="","",VLOOKUP(ReferralItems[[#This Row],[Age]],Lists!$J$2:$K$23,2,FALSE))</f>
        <v/>
      </c>
      <c r="G487" s="116"/>
      <c r="H487" s="121"/>
      <c r="I487" s="118"/>
      <c r="J487" s="118"/>
      <c r="K487" s="119"/>
      <c r="L487" s="120"/>
      <c r="M487" s="111" t="e">
        <f>IF(MATCH(ReferralItems[[#This Row],[Age]],Age,0)&gt;5,"Table5","Table510")</f>
        <v>#N/A</v>
      </c>
    </row>
    <row r="488" spans="2:13" ht="19.2" customHeight="1" x14ac:dyDescent="0.2">
      <c r="B488" s="114">
        <f>ROW()-ROW(ReferralItems[[#Headers],[Reference number]])</f>
        <v>475</v>
      </c>
      <c r="C488" s="115"/>
      <c r="D488" s="116"/>
      <c r="E488" s="116"/>
      <c r="F488" s="117" t="str">
        <f>IF(ReferralItems[[#This Row],[Age]]="","",VLOOKUP(ReferralItems[[#This Row],[Age]],Lists!$J$2:$K$23,2,FALSE))</f>
        <v/>
      </c>
      <c r="G488" s="116"/>
      <c r="H488" s="121"/>
      <c r="I488" s="118"/>
      <c r="J488" s="118"/>
      <c r="K488" s="119"/>
      <c r="L488" s="120"/>
      <c r="M488" s="111" t="e">
        <f>IF(MATCH(ReferralItems[[#This Row],[Age]],Age,0)&gt;5,"Table5","Table510")</f>
        <v>#N/A</v>
      </c>
    </row>
    <row r="489" spans="2:13" ht="19.2" customHeight="1" x14ac:dyDescent="0.2">
      <c r="B489" s="114">
        <f>ROW()-ROW(ReferralItems[[#Headers],[Reference number]])</f>
        <v>476</v>
      </c>
      <c r="C489" s="115"/>
      <c r="D489" s="116"/>
      <c r="E489" s="116"/>
      <c r="F489" s="117" t="str">
        <f>IF(ReferralItems[[#This Row],[Age]]="","",VLOOKUP(ReferralItems[[#This Row],[Age]],Lists!$J$2:$K$23,2,FALSE))</f>
        <v/>
      </c>
      <c r="G489" s="116"/>
      <c r="H489" s="121"/>
      <c r="I489" s="118"/>
      <c r="J489" s="118"/>
      <c r="K489" s="119"/>
      <c r="L489" s="120"/>
      <c r="M489" s="111" t="e">
        <f>IF(MATCH(ReferralItems[[#This Row],[Age]],Age,0)&gt;5,"Table5","Table510")</f>
        <v>#N/A</v>
      </c>
    </row>
    <row r="490" spans="2:13" ht="19.2" customHeight="1" x14ac:dyDescent="0.2">
      <c r="B490" s="114">
        <f>ROW()-ROW(ReferralItems[[#Headers],[Reference number]])</f>
        <v>477</v>
      </c>
      <c r="C490" s="115"/>
      <c r="D490" s="116"/>
      <c r="E490" s="116"/>
      <c r="F490" s="117" t="str">
        <f>IF(ReferralItems[[#This Row],[Age]]="","",VLOOKUP(ReferralItems[[#This Row],[Age]],Lists!$J$2:$K$23,2,FALSE))</f>
        <v/>
      </c>
      <c r="G490" s="116"/>
      <c r="H490" s="121"/>
      <c r="I490" s="118"/>
      <c r="J490" s="118"/>
      <c r="K490" s="119"/>
      <c r="L490" s="120"/>
      <c r="M490" s="111" t="e">
        <f>IF(MATCH(ReferralItems[[#This Row],[Age]],Age,0)&gt;5,"Table5","Table510")</f>
        <v>#N/A</v>
      </c>
    </row>
    <row r="491" spans="2:13" ht="19.2" customHeight="1" x14ac:dyDescent="0.2">
      <c r="B491" s="114">
        <f>ROW()-ROW(ReferralItems[[#Headers],[Reference number]])</f>
        <v>478</v>
      </c>
      <c r="C491" s="115"/>
      <c r="D491" s="116"/>
      <c r="E491" s="116"/>
      <c r="F491" s="117" t="str">
        <f>IF(ReferralItems[[#This Row],[Age]]="","",VLOOKUP(ReferralItems[[#This Row],[Age]],Lists!$J$2:$K$23,2,FALSE))</f>
        <v/>
      </c>
      <c r="G491" s="116"/>
      <c r="H491" s="121"/>
      <c r="I491" s="118"/>
      <c r="J491" s="118"/>
      <c r="K491" s="119"/>
      <c r="L491" s="120"/>
      <c r="M491" s="111" t="e">
        <f>IF(MATCH(ReferralItems[[#This Row],[Age]],Age,0)&gt;5,"Table5","Table510")</f>
        <v>#N/A</v>
      </c>
    </row>
    <row r="492" spans="2:13" ht="19.2" customHeight="1" x14ac:dyDescent="0.2">
      <c r="B492" s="114">
        <f>ROW()-ROW(ReferralItems[[#Headers],[Reference number]])</f>
        <v>479</v>
      </c>
      <c r="C492" s="115"/>
      <c r="D492" s="116"/>
      <c r="E492" s="116"/>
      <c r="F492" s="117" t="str">
        <f>IF(ReferralItems[[#This Row],[Age]]="","",VLOOKUP(ReferralItems[[#This Row],[Age]],Lists!$J$2:$K$23,2,FALSE))</f>
        <v/>
      </c>
      <c r="G492" s="116"/>
      <c r="H492" s="121"/>
      <c r="I492" s="118"/>
      <c r="J492" s="118"/>
      <c r="K492" s="119"/>
      <c r="L492" s="120"/>
      <c r="M492" s="111" t="e">
        <f>IF(MATCH(ReferralItems[[#This Row],[Age]],Age,0)&gt;5,"Table5","Table510")</f>
        <v>#N/A</v>
      </c>
    </row>
    <row r="493" spans="2:13" ht="19.2" customHeight="1" x14ac:dyDescent="0.2">
      <c r="B493" s="114">
        <f>ROW()-ROW(ReferralItems[[#Headers],[Reference number]])</f>
        <v>480</v>
      </c>
      <c r="C493" s="115"/>
      <c r="D493" s="116"/>
      <c r="E493" s="116"/>
      <c r="F493" s="117" t="str">
        <f>IF(ReferralItems[[#This Row],[Age]]="","",VLOOKUP(ReferralItems[[#This Row],[Age]],Lists!$J$2:$K$23,2,FALSE))</f>
        <v/>
      </c>
      <c r="G493" s="116"/>
      <c r="H493" s="121"/>
      <c r="I493" s="118"/>
      <c r="J493" s="118"/>
      <c r="K493" s="119"/>
      <c r="L493" s="120"/>
      <c r="M493" s="111" t="e">
        <f>IF(MATCH(ReferralItems[[#This Row],[Age]],Age,0)&gt;5,"Table5","Table510")</f>
        <v>#N/A</v>
      </c>
    </row>
    <row r="494" spans="2:13" ht="19.2" customHeight="1" x14ac:dyDescent="0.2">
      <c r="B494" s="114">
        <f>ROW()-ROW(ReferralItems[[#Headers],[Reference number]])</f>
        <v>481</v>
      </c>
      <c r="C494" s="115"/>
      <c r="D494" s="116"/>
      <c r="E494" s="116"/>
      <c r="F494" s="117" t="str">
        <f>IF(ReferralItems[[#This Row],[Age]]="","",VLOOKUP(ReferralItems[[#This Row],[Age]],Lists!$J$2:$K$23,2,FALSE))</f>
        <v/>
      </c>
      <c r="G494" s="116"/>
      <c r="H494" s="121"/>
      <c r="I494" s="118"/>
      <c r="J494" s="118"/>
      <c r="K494" s="119"/>
      <c r="L494" s="120"/>
      <c r="M494" s="111" t="e">
        <f>IF(MATCH(ReferralItems[[#This Row],[Age]],Age,0)&gt;5,"Table5","Table510")</f>
        <v>#N/A</v>
      </c>
    </row>
    <row r="495" spans="2:13" ht="19.2" customHeight="1" x14ac:dyDescent="0.2">
      <c r="B495" s="114">
        <f>ROW()-ROW(ReferralItems[[#Headers],[Reference number]])</f>
        <v>482</v>
      </c>
      <c r="C495" s="115"/>
      <c r="D495" s="116"/>
      <c r="E495" s="116"/>
      <c r="F495" s="117" t="str">
        <f>IF(ReferralItems[[#This Row],[Age]]="","",VLOOKUP(ReferralItems[[#This Row],[Age]],Lists!$J$2:$K$23,2,FALSE))</f>
        <v/>
      </c>
      <c r="G495" s="116"/>
      <c r="H495" s="121"/>
      <c r="I495" s="118"/>
      <c r="J495" s="118"/>
      <c r="K495" s="119"/>
      <c r="L495" s="120"/>
      <c r="M495" s="111" t="e">
        <f>IF(MATCH(ReferralItems[[#This Row],[Age]],Age,0)&gt;5,"Table5","Table510")</f>
        <v>#N/A</v>
      </c>
    </row>
    <row r="496" spans="2:13" ht="19.2" customHeight="1" x14ac:dyDescent="0.2">
      <c r="B496" s="114">
        <f>ROW()-ROW(ReferralItems[[#Headers],[Reference number]])</f>
        <v>483</v>
      </c>
      <c r="C496" s="115"/>
      <c r="D496" s="116"/>
      <c r="E496" s="116"/>
      <c r="F496" s="117" t="str">
        <f>IF(ReferralItems[[#This Row],[Age]]="","",VLOOKUP(ReferralItems[[#This Row],[Age]],Lists!$J$2:$K$23,2,FALSE))</f>
        <v/>
      </c>
      <c r="G496" s="116"/>
      <c r="H496" s="121"/>
      <c r="I496" s="118"/>
      <c r="J496" s="118"/>
      <c r="K496" s="119"/>
      <c r="L496" s="120"/>
      <c r="M496" s="111" t="e">
        <f>IF(MATCH(ReferralItems[[#This Row],[Age]],Age,0)&gt;5,"Table5","Table510")</f>
        <v>#N/A</v>
      </c>
    </row>
    <row r="497" spans="2:13" ht="19.2" customHeight="1" x14ac:dyDescent="0.2">
      <c r="B497" s="114">
        <f>ROW()-ROW(ReferralItems[[#Headers],[Reference number]])</f>
        <v>484</v>
      </c>
      <c r="C497" s="115"/>
      <c r="D497" s="116"/>
      <c r="E497" s="116"/>
      <c r="F497" s="117" t="str">
        <f>IF(ReferralItems[[#This Row],[Age]]="","",VLOOKUP(ReferralItems[[#This Row],[Age]],Lists!$J$2:$K$23,2,FALSE))</f>
        <v/>
      </c>
      <c r="G497" s="116"/>
      <c r="H497" s="121"/>
      <c r="I497" s="118"/>
      <c r="J497" s="118"/>
      <c r="K497" s="119"/>
      <c r="L497" s="120"/>
      <c r="M497" s="111" t="e">
        <f>IF(MATCH(ReferralItems[[#This Row],[Age]],Age,0)&gt;5,"Table5","Table510")</f>
        <v>#N/A</v>
      </c>
    </row>
    <row r="498" spans="2:13" ht="19.2" customHeight="1" x14ac:dyDescent="0.2">
      <c r="B498" s="114">
        <f>ROW()-ROW(ReferralItems[[#Headers],[Reference number]])</f>
        <v>485</v>
      </c>
      <c r="C498" s="115"/>
      <c r="D498" s="116"/>
      <c r="E498" s="116"/>
      <c r="F498" s="117" t="str">
        <f>IF(ReferralItems[[#This Row],[Age]]="","",VLOOKUP(ReferralItems[[#This Row],[Age]],Lists!$J$2:$K$23,2,FALSE))</f>
        <v/>
      </c>
      <c r="G498" s="116"/>
      <c r="H498" s="121"/>
      <c r="I498" s="118"/>
      <c r="J498" s="118"/>
      <c r="K498" s="119"/>
      <c r="L498" s="120"/>
      <c r="M498" s="111" t="e">
        <f>IF(MATCH(ReferralItems[[#This Row],[Age]],Age,0)&gt;5,"Table5","Table510")</f>
        <v>#N/A</v>
      </c>
    </row>
    <row r="499" spans="2:13" ht="19.2" customHeight="1" x14ac:dyDescent="0.2">
      <c r="B499" s="114">
        <f>ROW()-ROW(ReferralItems[[#Headers],[Reference number]])</f>
        <v>486</v>
      </c>
      <c r="C499" s="115"/>
      <c r="D499" s="116"/>
      <c r="E499" s="116"/>
      <c r="F499" s="117" t="str">
        <f>IF(ReferralItems[[#This Row],[Age]]="","",VLOOKUP(ReferralItems[[#This Row],[Age]],Lists!$J$2:$K$23,2,FALSE))</f>
        <v/>
      </c>
      <c r="G499" s="116"/>
      <c r="H499" s="121"/>
      <c r="I499" s="118"/>
      <c r="J499" s="118"/>
      <c r="K499" s="119"/>
      <c r="L499" s="120"/>
      <c r="M499" s="111" t="e">
        <f>IF(MATCH(ReferralItems[[#This Row],[Age]],Age,0)&gt;5,"Table5","Table510")</f>
        <v>#N/A</v>
      </c>
    </row>
    <row r="500" spans="2:13" ht="19.2" customHeight="1" x14ac:dyDescent="0.2">
      <c r="B500" s="114">
        <f>ROW()-ROW(ReferralItems[[#Headers],[Reference number]])</f>
        <v>487</v>
      </c>
      <c r="C500" s="115"/>
      <c r="D500" s="116"/>
      <c r="E500" s="116"/>
      <c r="F500" s="117" t="str">
        <f>IF(ReferralItems[[#This Row],[Age]]="","",VLOOKUP(ReferralItems[[#This Row],[Age]],Lists!$J$2:$K$23,2,FALSE))</f>
        <v/>
      </c>
      <c r="G500" s="116"/>
      <c r="H500" s="121"/>
      <c r="I500" s="118"/>
      <c r="J500" s="118"/>
      <c r="K500" s="119"/>
      <c r="L500" s="120"/>
      <c r="M500" s="111" t="e">
        <f>IF(MATCH(ReferralItems[[#This Row],[Age]],Age,0)&gt;5,"Table5","Table510")</f>
        <v>#N/A</v>
      </c>
    </row>
    <row r="501" spans="2:13" ht="19.2" customHeight="1" x14ac:dyDescent="0.2">
      <c r="B501" s="114">
        <f>ROW()-ROW(ReferralItems[[#Headers],[Reference number]])</f>
        <v>488</v>
      </c>
      <c r="C501" s="115"/>
      <c r="D501" s="116"/>
      <c r="E501" s="116"/>
      <c r="F501" s="117" t="str">
        <f>IF(ReferralItems[[#This Row],[Age]]="","",VLOOKUP(ReferralItems[[#This Row],[Age]],Lists!$J$2:$K$23,2,FALSE))</f>
        <v/>
      </c>
      <c r="G501" s="116"/>
      <c r="H501" s="121"/>
      <c r="I501" s="118"/>
      <c r="J501" s="118"/>
      <c r="K501" s="119"/>
      <c r="L501" s="120"/>
      <c r="M501" s="111" t="e">
        <f>IF(MATCH(ReferralItems[[#This Row],[Age]],Age,0)&gt;5,"Table5","Table510")</f>
        <v>#N/A</v>
      </c>
    </row>
    <row r="502" spans="2:13" ht="19.2" customHeight="1" x14ac:dyDescent="0.2">
      <c r="B502" s="114">
        <f>ROW()-ROW(ReferralItems[[#Headers],[Reference number]])</f>
        <v>489</v>
      </c>
      <c r="C502" s="115"/>
      <c r="D502" s="116"/>
      <c r="E502" s="116"/>
      <c r="F502" s="117" t="str">
        <f>IF(ReferralItems[[#This Row],[Age]]="","",VLOOKUP(ReferralItems[[#This Row],[Age]],Lists!$J$2:$K$23,2,FALSE))</f>
        <v/>
      </c>
      <c r="G502" s="116"/>
      <c r="H502" s="121"/>
      <c r="I502" s="118"/>
      <c r="J502" s="118"/>
      <c r="K502" s="119"/>
      <c r="L502" s="120"/>
      <c r="M502" s="111" t="e">
        <f>IF(MATCH(ReferralItems[[#This Row],[Age]],Age,0)&gt;5,"Table5","Table510")</f>
        <v>#N/A</v>
      </c>
    </row>
    <row r="503" spans="2:13" ht="19.2" customHeight="1" x14ac:dyDescent="0.2">
      <c r="B503" s="114">
        <f>ROW()-ROW(ReferralItems[[#Headers],[Reference number]])</f>
        <v>490</v>
      </c>
      <c r="C503" s="115"/>
      <c r="D503" s="116"/>
      <c r="E503" s="116"/>
      <c r="F503" s="117" t="str">
        <f>IF(ReferralItems[[#This Row],[Age]]="","",VLOOKUP(ReferralItems[[#This Row],[Age]],Lists!$J$2:$K$23,2,FALSE))</f>
        <v/>
      </c>
      <c r="G503" s="116"/>
      <c r="H503" s="121"/>
      <c r="I503" s="118"/>
      <c r="J503" s="118"/>
      <c r="K503" s="119"/>
      <c r="L503" s="120"/>
      <c r="M503" s="111" t="e">
        <f>IF(MATCH(ReferralItems[[#This Row],[Age]],Age,0)&gt;5,"Table5","Table510")</f>
        <v>#N/A</v>
      </c>
    </row>
    <row r="504" spans="2:13" ht="19.2" customHeight="1" x14ac:dyDescent="0.2">
      <c r="B504" s="114">
        <f>ROW()-ROW(ReferralItems[[#Headers],[Reference number]])</f>
        <v>491</v>
      </c>
      <c r="C504" s="115"/>
      <c r="D504" s="116"/>
      <c r="E504" s="116"/>
      <c r="F504" s="117" t="str">
        <f>IF(ReferralItems[[#This Row],[Age]]="","",VLOOKUP(ReferralItems[[#This Row],[Age]],Lists!$J$2:$K$23,2,FALSE))</f>
        <v/>
      </c>
      <c r="G504" s="116"/>
      <c r="H504" s="121"/>
      <c r="I504" s="118"/>
      <c r="J504" s="118"/>
      <c r="K504" s="119"/>
      <c r="L504" s="120"/>
      <c r="M504" s="111" t="e">
        <f>IF(MATCH(ReferralItems[[#This Row],[Age]],Age,0)&gt;5,"Table5","Table510")</f>
        <v>#N/A</v>
      </c>
    </row>
    <row r="505" spans="2:13" ht="19.2" customHeight="1" x14ac:dyDescent="0.2">
      <c r="B505" s="114">
        <f>ROW()-ROW(ReferralItems[[#Headers],[Reference number]])</f>
        <v>492</v>
      </c>
      <c r="C505" s="115"/>
      <c r="D505" s="116"/>
      <c r="E505" s="116"/>
      <c r="F505" s="117" t="str">
        <f>IF(ReferralItems[[#This Row],[Age]]="","",VLOOKUP(ReferralItems[[#This Row],[Age]],Lists!$J$2:$K$23,2,FALSE))</f>
        <v/>
      </c>
      <c r="G505" s="116"/>
      <c r="H505" s="121"/>
      <c r="I505" s="118"/>
      <c r="J505" s="118"/>
      <c r="K505" s="119"/>
      <c r="L505" s="120"/>
      <c r="M505" s="111" t="e">
        <f>IF(MATCH(ReferralItems[[#This Row],[Age]],Age,0)&gt;5,"Table5","Table510")</f>
        <v>#N/A</v>
      </c>
    </row>
    <row r="506" spans="2:13" ht="19.2" customHeight="1" x14ac:dyDescent="0.2">
      <c r="B506" s="114">
        <f>ROW()-ROW(ReferralItems[[#Headers],[Reference number]])</f>
        <v>493</v>
      </c>
      <c r="C506" s="115"/>
      <c r="D506" s="116"/>
      <c r="E506" s="116"/>
      <c r="F506" s="117" t="str">
        <f>IF(ReferralItems[[#This Row],[Age]]="","",VLOOKUP(ReferralItems[[#This Row],[Age]],Lists!$J$2:$K$23,2,FALSE))</f>
        <v/>
      </c>
      <c r="G506" s="116"/>
      <c r="H506" s="121"/>
      <c r="I506" s="118"/>
      <c r="J506" s="118"/>
      <c r="K506" s="119"/>
      <c r="L506" s="120"/>
      <c r="M506" s="111" t="e">
        <f>IF(MATCH(ReferralItems[[#This Row],[Age]],Age,0)&gt;5,"Table5","Table510")</f>
        <v>#N/A</v>
      </c>
    </row>
    <row r="507" spans="2:13" ht="19.2" customHeight="1" x14ac:dyDescent="0.2">
      <c r="B507" s="114">
        <f>ROW()-ROW(ReferralItems[[#Headers],[Reference number]])</f>
        <v>494</v>
      </c>
      <c r="C507" s="115"/>
      <c r="D507" s="116"/>
      <c r="E507" s="116"/>
      <c r="F507" s="117" t="str">
        <f>IF(ReferralItems[[#This Row],[Age]]="","",VLOOKUP(ReferralItems[[#This Row],[Age]],Lists!$J$2:$K$23,2,FALSE))</f>
        <v/>
      </c>
      <c r="G507" s="116"/>
      <c r="H507" s="121"/>
      <c r="I507" s="118"/>
      <c r="J507" s="118"/>
      <c r="K507" s="119"/>
      <c r="L507" s="120"/>
      <c r="M507" s="111" t="e">
        <f>IF(MATCH(ReferralItems[[#This Row],[Age]],Age,0)&gt;5,"Table5","Table510")</f>
        <v>#N/A</v>
      </c>
    </row>
    <row r="508" spans="2:13" ht="19.2" customHeight="1" x14ac:dyDescent="0.2">
      <c r="B508" s="114">
        <f>ROW()-ROW(ReferralItems[[#Headers],[Reference number]])</f>
        <v>495</v>
      </c>
      <c r="C508" s="115"/>
      <c r="D508" s="116"/>
      <c r="E508" s="116"/>
      <c r="F508" s="117" t="str">
        <f>IF(ReferralItems[[#This Row],[Age]]="","",VLOOKUP(ReferralItems[[#This Row],[Age]],Lists!$J$2:$K$23,2,FALSE))</f>
        <v/>
      </c>
      <c r="G508" s="116"/>
      <c r="H508" s="121"/>
      <c r="I508" s="118"/>
      <c r="J508" s="118"/>
      <c r="K508" s="119"/>
      <c r="L508" s="120"/>
      <c r="M508" s="111" t="e">
        <f>IF(MATCH(ReferralItems[[#This Row],[Age]],Age,0)&gt;5,"Table5","Table510")</f>
        <v>#N/A</v>
      </c>
    </row>
    <row r="509" spans="2:13" ht="19.2" customHeight="1" x14ac:dyDescent="0.2">
      <c r="B509" s="114">
        <f>ROW()-ROW(ReferralItems[[#Headers],[Reference number]])</f>
        <v>496</v>
      </c>
      <c r="C509" s="115"/>
      <c r="D509" s="116"/>
      <c r="E509" s="116"/>
      <c r="F509" s="117" t="str">
        <f>IF(ReferralItems[[#This Row],[Age]]="","",VLOOKUP(ReferralItems[[#This Row],[Age]],Lists!$J$2:$K$23,2,FALSE))</f>
        <v/>
      </c>
      <c r="G509" s="116"/>
      <c r="H509" s="121"/>
      <c r="I509" s="118"/>
      <c r="J509" s="118"/>
      <c r="K509" s="119"/>
      <c r="L509" s="120"/>
      <c r="M509" s="111" t="e">
        <f>IF(MATCH(ReferralItems[[#This Row],[Age]],Age,0)&gt;5,"Table5","Table510")</f>
        <v>#N/A</v>
      </c>
    </row>
    <row r="510" spans="2:13" ht="19.2" customHeight="1" x14ac:dyDescent="0.2">
      <c r="B510" s="114">
        <f>ROW()-ROW(ReferralItems[[#Headers],[Reference number]])</f>
        <v>497</v>
      </c>
      <c r="C510" s="115"/>
      <c r="D510" s="116"/>
      <c r="E510" s="116"/>
      <c r="F510" s="117" t="str">
        <f>IF(ReferralItems[[#This Row],[Age]]="","",VLOOKUP(ReferralItems[[#This Row],[Age]],Lists!$J$2:$K$23,2,FALSE))</f>
        <v/>
      </c>
      <c r="G510" s="116"/>
      <c r="H510" s="121"/>
      <c r="I510" s="118"/>
      <c r="J510" s="118"/>
      <c r="K510" s="119"/>
      <c r="L510" s="120"/>
      <c r="M510" s="111" t="e">
        <f>IF(MATCH(ReferralItems[[#This Row],[Age]],Age,0)&gt;5,"Table5","Table510")</f>
        <v>#N/A</v>
      </c>
    </row>
    <row r="511" spans="2:13" ht="19.2" customHeight="1" x14ac:dyDescent="0.2">
      <c r="B511" s="114">
        <f>ROW()-ROW(ReferralItems[[#Headers],[Reference number]])</f>
        <v>498</v>
      </c>
      <c r="C511" s="115"/>
      <c r="D511" s="116"/>
      <c r="E511" s="116"/>
      <c r="F511" s="117" t="str">
        <f>IF(ReferralItems[[#This Row],[Age]]="","",VLOOKUP(ReferralItems[[#This Row],[Age]],Lists!$J$2:$K$23,2,FALSE))</f>
        <v/>
      </c>
      <c r="G511" s="116"/>
      <c r="H511" s="121"/>
      <c r="I511" s="118"/>
      <c r="J511" s="118"/>
      <c r="K511" s="119"/>
      <c r="L511" s="120"/>
      <c r="M511" s="111" t="e">
        <f>IF(MATCH(ReferralItems[[#This Row],[Age]],Age,0)&gt;5,"Table5","Table510")</f>
        <v>#N/A</v>
      </c>
    </row>
    <row r="512" spans="2:13" ht="19.2" customHeight="1" x14ac:dyDescent="0.2">
      <c r="B512" s="114">
        <f>ROW()-ROW(ReferralItems[[#Headers],[Reference number]])</f>
        <v>499</v>
      </c>
      <c r="C512" s="115"/>
      <c r="D512" s="116"/>
      <c r="E512" s="116"/>
      <c r="F512" s="117" t="str">
        <f>IF(ReferralItems[[#This Row],[Age]]="","",VLOOKUP(ReferralItems[[#This Row],[Age]],Lists!$J$2:$K$23,2,FALSE))</f>
        <v/>
      </c>
      <c r="G512" s="116"/>
      <c r="H512" s="121"/>
      <c r="I512" s="118"/>
      <c r="J512" s="118"/>
      <c r="K512" s="119"/>
      <c r="L512" s="120"/>
      <c r="M512" s="111" t="e">
        <f>IF(MATCH(ReferralItems[[#This Row],[Age]],Age,0)&gt;5,"Table5","Table510")</f>
        <v>#N/A</v>
      </c>
    </row>
    <row r="513" spans="2:13" ht="19.2" customHeight="1" x14ac:dyDescent="0.2">
      <c r="B513" s="114">
        <f>ROW()-ROW(ReferralItems[[#Headers],[Reference number]])</f>
        <v>500</v>
      </c>
      <c r="C513" s="115"/>
      <c r="D513" s="116"/>
      <c r="E513" s="116"/>
      <c r="F513" s="117" t="str">
        <f>IF(ReferralItems[[#This Row],[Age]]="","",VLOOKUP(ReferralItems[[#This Row],[Age]],Lists!$J$2:$K$23,2,FALSE))</f>
        <v/>
      </c>
      <c r="G513" s="116"/>
      <c r="H513" s="121"/>
      <c r="I513" s="118"/>
      <c r="J513" s="118"/>
      <c r="K513" s="119"/>
      <c r="L513" s="120"/>
      <c r="M513" s="111" t="e">
        <f>IF(MATCH(ReferralItems[[#This Row],[Age]],Age,0)&gt;5,"Table5","Table510")</f>
        <v>#N/A</v>
      </c>
    </row>
    <row r="514" spans="2:13" ht="19.2" customHeight="1" x14ac:dyDescent="0.2">
      <c r="B514" s="114">
        <f>ROW()-ROW(ReferralItems[[#Headers],[Reference number]])</f>
        <v>501</v>
      </c>
      <c r="C514" s="115"/>
      <c r="D514" s="116"/>
      <c r="E514" s="116"/>
      <c r="F514" s="117" t="str">
        <f>IF(ReferralItems[[#This Row],[Age]]="","",VLOOKUP(ReferralItems[[#This Row],[Age]],Lists!$J$2:$K$23,2,FALSE))</f>
        <v/>
      </c>
      <c r="G514" s="116"/>
      <c r="H514" s="121"/>
      <c r="I514" s="118"/>
      <c r="J514" s="118"/>
      <c r="K514" s="119"/>
      <c r="L514" s="120"/>
      <c r="M514" s="111" t="e">
        <f>IF(MATCH(ReferralItems[[#This Row],[Age]],Age,0)&gt;5,"Table5","Table510")</f>
        <v>#N/A</v>
      </c>
    </row>
    <row r="515" spans="2:13" ht="19.2" customHeight="1" x14ac:dyDescent="0.2">
      <c r="B515" s="114">
        <f>ROW()-ROW(ReferralItems[[#Headers],[Reference number]])</f>
        <v>502</v>
      </c>
      <c r="C515" s="115"/>
      <c r="D515" s="116"/>
      <c r="E515" s="116"/>
      <c r="F515" s="117" t="str">
        <f>IF(ReferralItems[[#This Row],[Age]]="","",VLOOKUP(ReferralItems[[#This Row],[Age]],Lists!$J$2:$K$23,2,FALSE))</f>
        <v/>
      </c>
      <c r="G515" s="116"/>
      <c r="H515" s="121"/>
      <c r="I515" s="118"/>
      <c r="J515" s="118"/>
      <c r="K515" s="119"/>
      <c r="L515" s="120"/>
      <c r="M515" s="111" t="e">
        <f>IF(MATCH(ReferralItems[[#This Row],[Age]],Age,0)&gt;5,"Table5","Table510")</f>
        <v>#N/A</v>
      </c>
    </row>
    <row r="516" spans="2:13" ht="19.2" customHeight="1" x14ac:dyDescent="0.2">
      <c r="B516" s="114">
        <f>ROW()-ROW(ReferralItems[[#Headers],[Reference number]])</f>
        <v>503</v>
      </c>
      <c r="C516" s="115"/>
      <c r="D516" s="116"/>
      <c r="E516" s="116"/>
      <c r="F516" s="117" t="str">
        <f>IF(ReferralItems[[#This Row],[Age]]="","",VLOOKUP(ReferralItems[[#This Row],[Age]],Lists!$J$2:$K$23,2,FALSE))</f>
        <v/>
      </c>
      <c r="G516" s="116"/>
      <c r="H516" s="121"/>
      <c r="I516" s="118"/>
      <c r="J516" s="118"/>
      <c r="K516" s="119"/>
      <c r="L516" s="120"/>
      <c r="M516" s="111" t="e">
        <f>IF(MATCH(ReferralItems[[#This Row],[Age]],Age,0)&gt;5,"Table5","Table510")</f>
        <v>#N/A</v>
      </c>
    </row>
    <row r="517" spans="2:13" ht="19.2" customHeight="1" x14ac:dyDescent="0.2">
      <c r="B517" s="114">
        <f>ROW()-ROW(ReferralItems[[#Headers],[Reference number]])</f>
        <v>504</v>
      </c>
      <c r="C517" s="115"/>
      <c r="D517" s="116"/>
      <c r="E517" s="116"/>
      <c r="F517" s="117" t="str">
        <f>IF(ReferralItems[[#This Row],[Age]]="","",VLOOKUP(ReferralItems[[#This Row],[Age]],Lists!$J$2:$K$23,2,FALSE))</f>
        <v/>
      </c>
      <c r="G517" s="116"/>
      <c r="H517" s="121"/>
      <c r="I517" s="118"/>
      <c r="J517" s="118"/>
      <c r="K517" s="119"/>
      <c r="L517" s="120"/>
      <c r="M517" s="111" t="e">
        <f>IF(MATCH(ReferralItems[[#This Row],[Age]],Age,0)&gt;5,"Table5","Table510")</f>
        <v>#N/A</v>
      </c>
    </row>
    <row r="518" spans="2:13" ht="19.2" customHeight="1" x14ac:dyDescent="0.2">
      <c r="B518" s="114">
        <f>ROW()-ROW(ReferralItems[[#Headers],[Reference number]])</f>
        <v>505</v>
      </c>
      <c r="C518" s="115"/>
      <c r="D518" s="116"/>
      <c r="E518" s="116"/>
      <c r="F518" s="117" t="str">
        <f>IF(ReferralItems[[#This Row],[Age]]="","",VLOOKUP(ReferralItems[[#This Row],[Age]],Lists!$J$2:$K$23,2,FALSE))</f>
        <v/>
      </c>
      <c r="G518" s="116"/>
      <c r="H518" s="121"/>
      <c r="I518" s="118"/>
      <c r="J518" s="118"/>
      <c r="K518" s="119"/>
      <c r="L518" s="120"/>
      <c r="M518" s="111" t="e">
        <f>IF(MATCH(ReferralItems[[#This Row],[Age]],Age,0)&gt;5,"Table5","Table510")</f>
        <v>#N/A</v>
      </c>
    </row>
    <row r="519" spans="2:13" ht="19.2" customHeight="1" x14ac:dyDescent="0.2">
      <c r="B519" s="114">
        <f>ROW()-ROW(ReferralItems[[#Headers],[Reference number]])</f>
        <v>506</v>
      </c>
      <c r="C519" s="115"/>
      <c r="D519" s="116"/>
      <c r="E519" s="116"/>
      <c r="F519" s="117" t="str">
        <f>IF(ReferralItems[[#This Row],[Age]]="","",VLOOKUP(ReferralItems[[#This Row],[Age]],Lists!$J$2:$K$23,2,FALSE))</f>
        <v/>
      </c>
      <c r="G519" s="116"/>
      <c r="H519" s="121"/>
      <c r="I519" s="118"/>
      <c r="J519" s="118"/>
      <c r="K519" s="119"/>
      <c r="L519" s="120"/>
      <c r="M519" s="111" t="e">
        <f>IF(MATCH(ReferralItems[[#This Row],[Age]],Age,0)&gt;5,"Table5","Table510")</f>
        <v>#N/A</v>
      </c>
    </row>
    <row r="520" spans="2:13" ht="19.2" customHeight="1" x14ac:dyDescent="0.2">
      <c r="B520" s="114">
        <f>ROW()-ROW(ReferralItems[[#Headers],[Reference number]])</f>
        <v>507</v>
      </c>
      <c r="C520" s="115"/>
      <c r="D520" s="116"/>
      <c r="E520" s="116"/>
      <c r="F520" s="117" t="str">
        <f>IF(ReferralItems[[#This Row],[Age]]="","",VLOOKUP(ReferralItems[[#This Row],[Age]],Lists!$J$2:$K$23,2,FALSE))</f>
        <v/>
      </c>
      <c r="G520" s="116"/>
      <c r="H520" s="121"/>
      <c r="I520" s="118"/>
      <c r="J520" s="118"/>
      <c r="K520" s="119"/>
      <c r="L520" s="120"/>
      <c r="M520" s="111" t="e">
        <f>IF(MATCH(ReferralItems[[#This Row],[Age]],Age,0)&gt;5,"Table5","Table510")</f>
        <v>#N/A</v>
      </c>
    </row>
    <row r="521" spans="2:13" ht="19.2" customHeight="1" x14ac:dyDescent="0.2">
      <c r="B521" s="114">
        <f>ROW()-ROW(ReferralItems[[#Headers],[Reference number]])</f>
        <v>508</v>
      </c>
      <c r="C521" s="115"/>
      <c r="D521" s="116"/>
      <c r="E521" s="116"/>
      <c r="F521" s="117" t="str">
        <f>IF(ReferralItems[[#This Row],[Age]]="","",VLOOKUP(ReferralItems[[#This Row],[Age]],Lists!$J$2:$K$23,2,FALSE))</f>
        <v/>
      </c>
      <c r="G521" s="116"/>
      <c r="H521" s="121"/>
      <c r="I521" s="118"/>
      <c r="J521" s="118"/>
      <c r="K521" s="119"/>
      <c r="L521" s="120"/>
      <c r="M521" s="111" t="e">
        <f>IF(MATCH(ReferralItems[[#This Row],[Age]],Age,0)&gt;5,"Table5","Table510")</f>
        <v>#N/A</v>
      </c>
    </row>
    <row r="522" spans="2:13" ht="19.2" customHeight="1" x14ac:dyDescent="0.2">
      <c r="B522" s="114">
        <f>ROW()-ROW(ReferralItems[[#Headers],[Reference number]])</f>
        <v>509</v>
      </c>
      <c r="C522" s="115"/>
      <c r="D522" s="116"/>
      <c r="E522" s="116"/>
      <c r="F522" s="117" t="str">
        <f>IF(ReferralItems[[#This Row],[Age]]="","",VLOOKUP(ReferralItems[[#This Row],[Age]],Lists!$J$2:$K$23,2,FALSE))</f>
        <v/>
      </c>
      <c r="G522" s="116"/>
      <c r="H522" s="121"/>
      <c r="I522" s="118"/>
      <c r="J522" s="118"/>
      <c r="K522" s="119"/>
      <c r="L522" s="120"/>
      <c r="M522" s="111" t="e">
        <f>IF(MATCH(ReferralItems[[#This Row],[Age]],Age,0)&gt;5,"Table5","Table510")</f>
        <v>#N/A</v>
      </c>
    </row>
    <row r="523" spans="2:13" ht="19.2" customHeight="1" x14ac:dyDescent="0.2">
      <c r="B523" s="114">
        <f>ROW()-ROW(ReferralItems[[#Headers],[Reference number]])</f>
        <v>510</v>
      </c>
      <c r="C523" s="115"/>
      <c r="D523" s="116"/>
      <c r="E523" s="116"/>
      <c r="F523" s="117" t="str">
        <f>IF(ReferralItems[[#This Row],[Age]]="","",VLOOKUP(ReferralItems[[#This Row],[Age]],Lists!$J$2:$K$23,2,FALSE))</f>
        <v/>
      </c>
      <c r="G523" s="116"/>
      <c r="H523" s="121"/>
      <c r="I523" s="118"/>
      <c r="J523" s="118"/>
      <c r="K523" s="119"/>
      <c r="L523" s="120"/>
      <c r="M523" s="111" t="e">
        <f>IF(MATCH(ReferralItems[[#This Row],[Age]],Age,0)&gt;5,"Table5","Table510")</f>
        <v>#N/A</v>
      </c>
    </row>
    <row r="524" spans="2:13" ht="19.2" customHeight="1" x14ac:dyDescent="0.2">
      <c r="B524" s="114">
        <f>ROW()-ROW(ReferralItems[[#Headers],[Reference number]])</f>
        <v>511</v>
      </c>
      <c r="C524" s="115"/>
      <c r="D524" s="116"/>
      <c r="E524" s="116"/>
      <c r="F524" s="117" t="str">
        <f>IF(ReferralItems[[#This Row],[Age]]="","",VLOOKUP(ReferralItems[[#This Row],[Age]],Lists!$J$2:$K$23,2,FALSE))</f>
        <v/>
      </c>
      <c r="G524" s="116"/>
      <c r="H524" s="121"/>
      <c r="I524" s="118"/>
      <c r="J524" s="118"/>
      <c r="K524" s="119"/>
      <c r="L524" s="120"/>
      <c r="M524" s="111" t="e">
        <f>IF(MATCH(ReferralItems[[#This Row],[Age]],Age,0)&gt;5,"Table5","Table510")</f>
        <v>#N/A</v>
      </c>
    </row>
    <row r="525" spans="2:13" ht="19.2" customHeight="1" x14ac:dyDescent="0.2">
      <c r="B525" s="114">
        <f>ROW()-ROW(ReferralItems[[#Headers],[Reference number]])</f>
        <v>512</v>
      </c>
      <c r="C525" s="115"/>
      <c r="D525" s="116"/>
      <c r="E525" s="116"/>
      <c r="F525" s="117" t="str">
        <f>IF(ReferralItems[[#This Row],[Age]]="","",VLOOKUP(ReferralItems[[#This Row],[Age]],Lists!$J$2:$K$23,2,FALSE))</f>
        <v/>
      </c>
      <c r="G525" s="116"/>
      <c r="H525" s="121"/>
      <c r="I525" s="118"/>
      <c r="J525" s="118"/>
      <c r="K525" s="119"/>
      <c r="L525" s="120"/>
      <c r="M525" s="111" t="e">
        <f>IF(MATCH(ReferralItems[[#This Row],[Age]],Age,0)&gt;5,"Table5","Table510")</f>
        <v>#N/A</v>
      </c>
    </row>
    <row r="526" spans="2:13" ht="19.2" customHeight="1" x14ac:dyDescent="0.2">
      <c r="B526" s="114">
        <f>ROW()-ROW(ReferralItems[[#Headers],[Reference number]])</f>
        <v>513</v>
      </c>
      <c r="C526" s="115"/>
      <c r="D526" s="116"/>
      <c r="E526" s="116"/>
      <c r="F526" s="117" t="str">
        <f>IF(ReferralItems[[#This Row],[Age]]="","",VLOOKUP(ReferralItems[[#This Row],[Age]],Lists!$J$2:$K$23,2,FALSE))</f>
        <v/>
      </c>
      <c r="G526" s="116"/>
      <c r="H526" s="121"/>
      <c r="I526" s="118"/>
      <c r="J526" s="118"/>
      <c r="K526" s="119"/>
      <c r="L526" s="120"/>
      <c r="M526" s="111" t="e">
        <f>IF(MATCH(ReferralItems[[#This Row],[Age]],Age,0)&gt;5,"Table5","Table510")</f>
        <v>#N/A</v>
      </c>
    </row>
    <row r="527" spans="2:13" ht="19.2" customHeight="1" x14ac:dyDescent="0.2">
      <c r="B527" s="114">
        <f>ROW()-ROW(ReferralItems[[#Headers],[Reference number]])</f>
        <v>514</v>
      </c>
      <c r="C527" s="115"/>
      <c r="D527" s="116"/>
      <c r="E527" s="116"/>
      <c r="F527" s="117" t="str">
        <f>IF(ReferralItems[[#This Row],[Age]]="","",VLOOKUP(ReferralItems[[#This Row],[Age]],Lists!$J$2:$K$23,2,FALSE))</f>
        <v/>
      </c>
      <c r="G527" s="116"/>
      <c r="H527" s="121"/>
      <c r="I527" s="118"/>
      <c r="J527" s="118"/>
      <c r="K527" s="119"/>
      <c r="L527" s="120"/>
      <c r="M527" s="111" t="e">
        <f>IF(MATCH(ReferralItems[[#This Row],[Age]],Age,0)&gt;5,"Table5","Table510")</f>
        <v>#N/A</v>
      </c>
    </row>
    <row r="528" spans="2:13" ht="19.2" customHeight="1" x14ac:dyDescent="0.2">
      <c r="B528" s="114">
        <f>ROW()-ROW(ReferralItems[[#Headers],[Reference number]])</f>
        <v>515</v>
      </c>
      <c r="C528" s="115"/>
      <c r="D528" s="116"/>
      <c r="E528" s="116"/>
      <c r="F528" s="117" t="str">
        <f>IF(ReferralItems[[#This Row],[Age]]="","",VLOOKUP(ReferralItems[[#This Row],[Age]],Lists!$J$2:$K$23,2,FALSE))</f>
        <v/>
      </c>
      <c r="G528" s="116"/>
      <c r="H528" s="121"/>
      <c r="I528" s="118"/>
      <c r="J528" s="118"/>
      <c r="K528" s="119"/>
      <c r="L528" s="120"/>
      <c r="M528" s="111" t="e">
        <f>IF(MATCH(ReferralItems[[#This Row],[Age]],Age,0)&gt;5,"Table5","Table510")</f>
        <v>#N/A</v>
      </c>
    </row>
    <row r="529" spans="2:13" ht="19.2" customHeight="1" x14ac:dyDescent="0.2">
      <c r="B529" s="114">
        <f>ROW()-ROW(ReferralItems[[#Headers],[Reference number]])</f>
        <v>516</v>
      </c>
      <c r="C529" s="115"/>
      <c r="D529" s="116"/>
      <c r="E529" s="116"/>
      <c r="F529" s="117" t="str">
        <f>IF(ReferralItems[[#This Row],[Age]]="","",VLOOKUP(ReferralItems[[#This Row],[Age]],Lists!$J$2:$K$23,2,FALSE))</f>
        <v/>
      </c>
      <c r="G529" s="116"/>
      <c r="H529" s="121"/>
      <c r="I529" s="118"/>
      <c r="J529" s="118"/>
      <c r="K529" s="119"/>
      <c r="L529" s="120"/>
      <c r="M529" s="111" t="e">
        <f>IF(MATCH(ReferralItems[[#This Row],[Age]],Age,0)&gt;5,"Table5","Table510")</f>
        <v>#N/A</v>
      </c>
    </row>
    <row r="530" spans="2:13" ht="19.2" customHeight="1" x14ac:dyDescent="0.2">
      <c r="B530" s="114">
        <f>ROW()-ROW(ReferralItems[[#Headers],[Reference number]])</f>
        <v>517</v>
      </c>
      <c r="C530" s="115"/>
      <c r="D530" s="116"/>
      <c r="E530" s="116"/>
      <c r="F530" s="117" t="str">
        <f>IF(ReferralItems[[#This Row],[Age]]="","",VLOOKUP(ReferralItems[[#This Row],[Age]],Lists!$J$2:$K$23,2,FALSE))</f>
        <v/>
      </c>
      <c r="G530" s="116"/>
      <c r="H530" s="121"/>
      <c r="I530" s="118"/>
      <c r="J530" s="118"/>
      <c r="K530" s="119"/>
      <c r="L530" s="120"/>
      <c r="M530" s="111" t="e">
        <f>IF(MATCH(ReferralItems[[#This Row],[Age]],Age,0)&gt;5,"Table5","Table510")</f>
        <v>#N/A</v>
      </c>
    </row>
    <row r="531" spans="2:13" ht="19.2" customHeight="1" x14ac:dyDescent="0.2">
      <c r="B531" s="114">
        <f>ROW()-ROW(ReferralItems[[#Headers],[Reference number]])</f>
        <v>518</v>
      </c>
      <c r="C531" s="115"/>
      <c r="D531" s="116"/>
      <c r="E531" s="116"/>
      <c r="F531" s="117" t="str">
        <f>IF(ReferralItems[[#This Row],[Age]]="","",VLOOKUP(ReferralItems[[#This Row],[Age]],Lists!$J$2:$K$23,2,FALSE))</f>
        <v/>
      </c>
      <c r="G531" s="116"/>
      <c r="H531" s="121"/>
      <c r="I531" s="118"/>
      <c r="J531" s="118"/>
      <c r="K531" s="119"/>
      <c r="L531" s="120"/>
      <c r="M531" s="111" t="e">
        <f>IF(MATCH(ReferralItems[[#This Row],[Age]],Age,0)&gt;5,"Table5","Table510")</f>
        <v>#N/A</v>
      </c>
    </row>
    <row r="532" spans="2:13" ht="19.2" customHeight="1" x14ac:dyDescent="0.2">
      <c r="B532" s="114">
        <f>ROW()-ROW(ReferralItems[[#Headers],[Reference number]])</f>
        <v>519</v>
      </c>
      <c r="C532" s="115"/>
      <c r="D532" s="116"/>
      <c r="E532" s="116"/>
      <c r="F532" s="117" t="str">
        <f>IF(ReferralItems[[#This Row],[Age]]="","",VLOOKUP(ReferralItems[[#This Row],[Age]],Lists!$J$2:$K$23,2,FALSE))</f>
        <v/>
      </c>
      <c r="G532" s="116"/>
      <c r="H532" s="121"/>
      <c r="I532" s="118"/>
      <c r="J532" s="118"/>
      <c r="K532" s="119"/>
      <c r="L532" s="120"/>
      <c r="M532" s="111" t="e">
        <f>IF(MATCH(ReferralItems[[#This Row],[Age]],Age,0)&gt;5,"Table5","Table510")</f>
        <v>#N/A</v>
      </c>
    </row>
    <row r="533" spans="2:13" ht="19.2" customHeight="1" x14ac:dyDescent="0.2">
      <c r="B533" s="114">
        <f>ROW()-ROW(ReferralItems[[#Headers],[Reference number]])</f>
        <v>520</v>
      </c>
      <c r="C533" s="115"/>
      <c r="D533" s="116"/>
      <c r="E533" s="116"/>
      <c r="F533" s="117" t="str">
        <f>IF(ReferralItems[[#This Row],[Age]]="","",VLOOKUP(ReferralItems[[#This Row],[Age]],Lists!$J$2:$K$23,2,FALSE))</f>
        <v/>
      </c>
      <c r="G533" s="116"/>
      <c r="H533" s="121"/>
      <c r="I533" s="118"/>
      <c r="J533" s="118"/>
      <c r="K533" s="119"/>
      <c r="L533" s="120"/>
      <c r="M533" s="111" t="e">
        <f>IF(MATCH(ReferralItems[[#This Row],[Age]],Age,0)&gt;5,"Table5","Table510")</f>
        <v>#N/A</v>
      </c>
    </row>
    <row r="534" spans="2:13" ht="19.2" customHeight="1" x14ac:dyDescent="0.2">
      <c r="B534" s="114">
        <f>ROW()-ROW(ReferralItems[[#Headers],[Reference number]])</f>
        <v>521</v>
      </c>
      <c r="C534" s="115"/>
      <c r="D534" s="116"/>
      <c r="E534" s="116"/>
      <c r="F534" s="117" t="str">
        <f>IF(ReferralItems[[#This Row],[Age]]="","",VLOOKUP(ReferralItems[[#This Row],[Age]],Lists!$J$2:$K$23,2,FALSE))</f>
        <v/>
      </c>
      <c r="G534" s="116"/>
      <c r="H534" s="121"/>
      <c r="I534" s="118"/>
      <c r="J534" s="118"/>
      <c r="K534" s="119"/>
      <c r="L534" s="120"/>
      <c r="M534" s="111" t="e">
        <f>IF(MATCH(ReferralItems[[#This Row],[Age]],Age,0)&gt;5,"Table5","Table510")</f>
        <v>#N/A</v>
      </c>
    </row>
    <row r="535" spans="2:13" ht="19.2" customHeight="1" x14ac:dyDescent="0.2">
      <c r="B535" s="114">
        <f>ROW()-ROW(ReferralItems[[#Headers],[Reference number]])</f>
        <v>522</v>
      </c>
      <c r="C535" s="115"/>
      <c r="D535" s="116"/>
      <c r="E535" s="116"/>
      <c r="F535" s="117" t="str">
        <f>IF(ReferralItems[[#This Row],[Age]]="","",VLOOKUP(ReferralItems[[#This Row],[Age]],Lists!$J$2:$K$23,2,FALSE))</f>
        <v/>
      </c>
      <c r="G535" s="116"/>
      <c r="H535" s="121"/>
      <c r="I535" s="118"/>
      <c r="J535" s="118"/>
      <c r="K535" s="119"/>
      <c r="L535" s="120"/>
      <c r="M535" s="111" t="e">
        <f>IF(MATCH(ReferralItems[[#This Row],[Age]],Age,0)&gt;5,"Table5","Table510")</f>
        <v>#N/A</v>
      </c>
    </row>
    <row r="536" spans="2:13" ht="19.2" customHeight="1" x14ac:dyDescent="0.2">
      <c r="B536" s="114">
        <f>ROW()-ROW(ReferralItems[[#Headers],[Reference number]])</f>
        <v>523</v>
      </c>
      <c r="C536" s="115"/>
      <c r="D536" s="116"/>
      <c r="E536" s="116"/>
      <c r="F536" s="117" t="str">
        <f>IF(ReferralItems[[#This Row],[Age]]="","",VLOOKUP(ReferralItems[[#This Row],[Age]],Lists!$J$2:$K$23,2,FALSE))</f>
        <v/>
      </c>
      <c r="G536" s="116"/>
      <c r="H536" s="121"/>
      <c r="I536" s="118"/>
      <c r="J536" s="118"/>
      <c r="K536" s="119"/>
      <c r="L536" s="120"/>
      <c r="M536" s="111" t="e">
        <f>IF(MATCH(ReferralItems[[#This Row],[Age]],Age,0)&gt;5,"Table5","Table510")</f>
        <v>#N/A</v>
      </c>
    </row>
    <row r="537" spans="2:13" ht="19.2" customHeight="1" x14ac:dyDescent="0.2">
      <c r="B537" s="114">
        <f>ROW()-ROW(ReferralItems[[#Headers],[Reference number]])</f>
        <v>524</v>
      </c>
      <c r="C537" s="115"/>
      <c r="D537" s="116"/>
      <c r="E537" s="116"/>
      <c r="F537" s="117" t="str">
        <f>IF(ReferralItems[[#This Row],[Age]]="","",VLOOKUP(ReferralItems[[#This Row],[Age]],Lists!$J$2:$K$23,2,FALSE))</f>
        <v/>
      </c>
      <c r="G537" s="116"/>
      <c r="H537" s="121"/>
      <c r="I537" s="118"/>
      <c r="J537" s="118"/>
      <c r="K537" s="119"/>
      <c r="L537" s="120"/>
      <c r="M537" s="111" t="e">
        <f>IF(MATCH(ReferralItems[[#This Row],[Age]],Age,0)&gt;5,"Table5","Table510")</f>
        <v>#N/A</v>
      </c>
    </row>
    <row r="538" spans="2:13" ht="19.2" customHeight="1" x14ac:dyDescent="0.2">
      <c r="B538" s="114">
        <f>ROW()-ROW(ReferralItems[[#Headers],[Reference number]])</f>
        <v>525</v>
      </c>
      <c r="C538" s="115"/>
      <c r="D538" s="116"/>
      <c r="E538" s="116"/>
      <c r="F538" s="117" t="str">
        <f>IF(ReferralItems[[#This Row],[Age]]="","",VLOOKUP(ReferralItems[[#This Row],[Age]],Lists!$J$2:$K$23,2,FALSE))</f>
        <v/>
      </c>
      <c r="G538" s="116"/>
      <c r="H538" s="121"/>
      <c r="I538" s="118"/>
      <c r="J538" s="118"/>
      <c r="K538" s="119"/>
      <c r="L538" s="120"/>
      <c r="M538" s="111" t="e">
        <f>IF(MATCH(ReferralItems[[#This Row],[Age]],Age,0)&gt;5,"Table5","Table510")</f>
        <v>#N/A</v>
      </c>
    </row>
    <row r="539" spans="2:13" ht="19.2" customHeight="1" x14ac:dyDescent="0.2">
      <c r="B539" s="114">
        <f>ROW()-ROW(ReferralItems[[#Headers],[Reference number]])</f>
        <v>526</v>
      </c>
      <c r="C539" s="115"/>
      <c r="D539" s="116"/>
      <c r="E539" s="116"/>
      <c r="F539" s="117" t="str">
        <f>IF(ReferralItems[[#This Row],[Age]]="","",VLOOKUP(ReferralItems[[#This Row],[Age]],Lists!$J$2:$K$23,2,FALSE))</f>
        <v/>
      </c>
      <c r="G539" s="116"/>
      <c r="H539" s="121"/>
      <c r="I539" s="118"/>
      <c r="J539" s="118"/>
      <c r="K539" s="119"/>
      <c r="L539" s="120"/>
      <c r="M539" s="111" t="e">
        <f>IF(MATCH(ReferralItems[[#This Row],[Age]],Age,0)&gt;5,"Table5","Table510")</f>
        <v>#N/A</v>
      </c>
    </row>
    <row r="540" spans="2:13" ht="19.2" customHeight="1" x14ac:dyDescent="0.2">
      <c r="B540" s="114">
        <f>ROW()-ROW(ReferralItems[[#Headers],[Reference number]])</f>
        <v>527</v>
      </c>
      <c r="C540" s="115"/>
      <c r="D540" s="116"/>
      <c r="E540" s="116"/>
      <c r="F540" s="117" t="str">
        <f>IF(ReferralItems[[#This Row],[Age]]="","",VLOOKUP(ReferralItems[[#This Row],[Age]],Lists!$J$2:$K$23,2,FALSE))</f>
        <v/>
      </c>
      <c r="G540" s="116"/>
      <c r="H540" s="121"/>
      <c r="I540" s="118"/>
      <c r="J540" s="118"/>
      <c r="K540" s="119"/>
      <c r="L540" s="120"/>
      <c r="M540" s="111" t="e">
        <f>IF(MATCH(ReferralItems[[#This Row],[Age]],Age,0)&gt;5,"Table5","Table510")</f>
        <v>#N/A</v>
      </c>
    </row>
    <row r="541" spans="2:13" ht="19.2" customHeight="1" x14ac:dyDescent="0.2">
      <c r="B541" s="114">
        <f>ROW()-ROW(ReferralItems[[#Headers],[Reference number]])</f>
        <v>528</v>
      </c>
      <c r="C541" s="115"/>
      <c r="D541" s="116"/>
      <c r="E541" s="116"/>
      <c r="F541" s="117" t="str">
        <f>IF(ReferralItems[[#This Row],[Age]]="","",VLOOKUP(ReferralItems[[#This Row],[Age]],Lists!$J$2:$K$23,2,FALSE))</f>
        <v/>
      </c>
      <c r="G541" s="116"/>
      <c r="H541" s="121"/>
      <c r="I541" s="118"/>
      <c r="J541" s="118"/>
      <c r="K541" s="119"/>
      <c r="L541" s="120"/>
      <c r="M541" s="111" t="e">
        <f>IF(MATCH(ReferralItems[[#This Row],[Age]],Age,0)&gt;5,"Table5","Table510")</f>
        <v>#N/A</v>
      </c>
    </row>
    <row r="542" spans="2:13" ht="19.2" customHeight="1" x14ac:dyDescent="0.2">
      <c r="B542" s="114">
        <f>ROW()-ROW(ReferralItems[[#Headers],[Reference number]])</f>
        <v>529</v>
      </c>
      <c r="C542" s="115"/>
      <c r="D542" s="116"/>
      <c r="E542" s="116"/>
      <c r="F542" s="117" t="str">
        <f>IF(ReferralItems[[#This Row],[Age]]="","",VLOOKUP(ReferralItems[[#This Row],[Age]],Lists!$J$2:$K$23,2,FALSE))</f>
        <v/>
      </c>
      <c r="G542" s="116"/>
      <c r="H542" s="121"/>
      <c r="I542" s="118"/>
      <c r="J542" s="118"/>
      <c r="K542" s="119"/>
      <c r="L542" s="120"/>
      <c r="M542" s="111" t="e">
        <f>IF(MATCH(ReferralItems[[#This Row],[Age]],Age,0)&gt;5,"Table5","Table510")</f>
        <v>#N/A</v>
      </c>
    </row>
    <row r="543" spans="2:13" ht="19.2" customHeight="1" x14ac:dyDescent="0.2">
      <c r="B543" s="114">
        <f>ROW()-ROW(ReferralItems[[#Headers],[Reference number]])</f>
        <v>530</v>
      </c>
      <c r="C543" s="115"/>
      <c r="D543" s="116"/>
      <c r="E543" s="116"/>
      <c r="F543" s="117" t="str">
        <f>IF(ReferralItems[[#This Row],[Age]]="","",VLOOKUP(ReferralItems[[#This Row],[Age]],Lists!$J$2:$K$23,2,FALSE))</f>
        <v/>
      </c>
      <c r="G543" s="116"/>
      <c r="H543" s="121"/>
      <c r="I543" s="118"/>
      <c r="J543" s="118"/>
      <c r="K543" s="119"/>
      <c r="L543" s="120"/>
      <c r="M543" s="111" t="e">
        <f>IF(MATCH(ReferralItems[[#This Row],[Age]],Age,0)&gt;5,"Table5","Table510")</f>
        <v>#N/A</v>
      </c>
    </row>
    <row r="544" spans="2:13" ht="19.2" customHeight="1" x14ac:dyDescent="0.2">
      <c r="B544" s="114">
        <f>ROW()-ROW(ReferralItems[[#Headers],[Reference number]])</f>
        <v>531</v>
      </c>
      <c r="C544" s="115"/>
      <c r="D544" s="116"/>
      <c r="E544" s="116"/>
      <c r="F544" s="117" t="str">
        <f>IF(ReferralItems[[#This Row],[Age]]="","",VLOOKUP(ReferralItems[[#This Row],[Age]],Lists!$J$2:$K$23,2,FALSE))</f>
        <v/>
      </c>
      <c r="G544" s="116"/>
      <c r="H544" s="121"/>
      <c r="I544" s="118"/>
      <c r="J544" s="118"/>
      <c r="K544" s="119"/>
      <c r="L544" s="120"/>
      <c r="M544" s="111" t="e">
        <f>IF(MATCH(ReferralItems[[#This Row],[Age]],Age,0)&gt;5,"Table5","Table510")</f>
        <v>#N/A</v>
      </c>
    </row>
    <row r="545" spans="2:13" ht="19.2" customHeight="1" x14ac:dyDescent="0.2">
      <c r="B545" s="114">
        <f>ROW()-ROW(ReferralItems[[#Headers],[Reference number]])</f>
        <v>532</v>
      </c>
      <c r="C545" s="115"/>
      <c r="D545" s="116"/>
      <c r="E545" s="116"/>
      <c r="F545" s="117" t="str">
        <f>IF(ReferralItems[[#This Row],[Age]]="","",VLOOKUP(ReferralItems[[#This Row],[Age]],Lists!$J$2:$K$23,2,FALSE))</f>
        <v/>
      </c>
      <c r="G545" s="116"/>
      <c r="H545" s="121"/>
      <c r="I545" s="118"/>
      <c r="J545" s="118"/>
      <c r="K545" s="119"/>
      <c r="L545" s="120"/>
      <c r="M545" s="111" t="e">
        <f>IF(MATCH(ReferralItems[[#This Row],[Age]],Age,0)&gt;5,"Table5","Table510")</f>
        <v>#N/A</v>
      </c>
    </row>
    <row r="546" spans="2:13" ht="19.2" customHeight="1" x14ac:dyDescent="0.2">
      <c r="B546" s="114">
        <f>ROW()-ROW(ReferralItems[[#Headers],[Reference number]])</f>
        <v>533</v>
      </c>
      <c r="C546" s="115"/>
      <c r="D546" s="116"/>
      <c r="E546" s="116"/>
      <c r="F546" s="117" t="str">
        <f>IF(ReferralItems[[#This Row],[Age]]="","",VLOOKUP(ReferralItems[[#This Row],[Age]],Lists!$J$2:$K$23,2,FALSE))</f>
        <v/>
      </c>
      <c r="G546" s="116"/>
      <c r="H546" s="121"/>
      <c r="I546" s="118"/>
      <c r="J546" s="118"/>
      <c r="K546" s="119"/>
      <c r="L546" s="120"/>
      <c r="M546" s="111" t="e">
        <f>IF(MATCH(ReferralItems[[#This Row],[Age]],Age,0)&gt;5,"Table5","Table510")</f>
        <v>#N/A</v>
      </c>
    </row>
    <row r="547" spans="2:13" ht="19.2" customHeight="1" x14ac:dyDescent="0.2">
      <c r="B547" s="114">
        <f>ROW()-ROW(ReferralItems[[#Headers],[Reference number]])</f>
        <v>534</v>
      </c>
      <c r="C547" s="115"/>
      <c r="D547" s="116"/>
      <c r="E547" s="116"/>
      <c r="F547" s="117" t="str">
        <f>IF(ReferralItems[[#This Row],[Age]]="","",VLOOKUP(ReferralItems[[#This Row],[Age]],Lists!$J$2:$K$23,2,FALSE))</f>
        <v/>
      </c>
      <c r="G547" s="116"/>
      <c r="H547" s="121"/>
      <c r="I547" s="118"/>
      <c r="J547" s="118"/>
      <c r="K547" s="119"/>
      <c r="L547" s="120"/>
      <c r="M547" s="111" t="e">
        <f>IF(MATCH(ReferralItems[[#This Row],[Age]],Age,0)&gt;5,"Table5","Table510")</f>
        <v>#N/A</v>
      </c>
    </row>
    <row r="548" spans="2:13" ht="19.2" customHeight="1" x14ac:dyDescent="0.2">
      <c r="B548" s="114">
        <f>ROW()-ROW(ReferralItems[[#Headers],[Reference number]])</f>
        <v>535</v>
      </c>
      <c r="C548" s="115"/>
      <c r="D548" s="116"/>
      <c r="E548" s="116"/>
      <c r="F548" s="117" t="str">
        <f>IF(ReferralItems[[#This Row],[Age]]="","",VLOOKUP(ReferralItems[[#This Row],[Age]],Lists!$J$2:$K$23,2,FALSE))</f>
        <v/>
      </c>
      <c r="G548" s="116"/>
      <c r="H548" s="121"/>
      <c r="I548" s="118"/>
      <c r="J548" s="118"/>
      <c r="K548" s="119"/>
      <c r="L548" s="120"/>
      <c r="M548" s="111" t="e">
        <f>IF(MATCH(ReferralItems[[#This Row],[Age]],Age,0)&gt;5,"Table5","Table510")</f>
        <v>#N/A</v>
      </c>
    </row>
    <row r="549" spans="2:13" ht="19.2" customHeight="1" x14ac:dyDescent="0.2">
      <c r="B549" s="114">
        <f>ROW()-ROW(ReferralItems[[#Headers],[Reference number]])</f>
        <v>536</v>
      </c>
      <c r="C549" s="115"/>
      <c r="D549" s="116"/>
      <c r="E549" s="116"/>
      <c r="F549" s="117" t="str">
        <f>IF(ReferralItems[[#This Row],[Age]]="","",VLOOKUP(ReferralItems[[#This Row],[Age]],Lists!$J$2:$K$23,2,FALSE))</f>
        <v/>
      </c>
      <c r="G549" s="116"/>
      <c r="H549" s="121"/>
      <c r="I549" s="118"/>
      <c r="J549" s="118"/>
      <c r="K549" s="119"/>
      <c r="L549" s="120"/>
      <c r="M549" s="111" t="e">
        <f>IF(MATCH(ReferralItems[[#This Row],[Age]],Age,0)&gt;5,"Table5","Table510")</f>
        <v>#N/A</v>
      </c>
    </row>
    <row r="550" spans="2:13" ht="19.2" customHeight="1" x14ac:dyDescent="0.2">
      <c r="B550" s="114">
        <f>ROW()-ROW(ReferralItems[[#Headers],[Reference number]])</f>
        <v>537</v>
      </c>
      <c r="C550" s="115"/>
      <c r="D550" s="116"/>
      <c r="E550" s="116"/>
      <c r="F550" s="117" t="str">
        <f>IF(ReferralItems[[#This Row],[Age]]="","",VLOOKUP(ReferralItems[[#This Row],[Age]],Lists!$J$2:$K$23,2,FALSE))</f>
        <v/>
      </c>
      <c r="G550" s="116"/>
      <c r="H550" s="121"/>
      <c r="I550" s="118"/>
      <c r="J550" s="118"/>
      <c r="K550" s="119"/>
      <c r="L550" s="120"/>
      <c r="M550" s="111" t="e">
        <f>IF(MATCH(ReferralItems[[#This Row],[Age]],Age,0)&gt;5,"Table5","Table510")</f>
        <v>#N/A</v>
      </c>
    </row>
    <row r="551" spans="2:13" ht="19.2" customHeight="1" x14ac:dyDescent="0.2">
      <c r="B551" s="114">
        <f>ROW()-ROW(ReferralItems[[#Headers],[Reference number]])</f>
        <v>538</v>
      </c>
      <c r="C551" s="115"/>
      <c r="D551" s="116"/>
      <c r="E551" s="116"/>
      <c r="F551" s="117" t="str">
        <f>IF(ReferralItems[[#This Row],[Age]]="","",VLOOKUP(ReferralItems[[#This Row],[Age]],Lists!$J$2:$K$23,2,FALSE))</f>
        <v/>
      </c>
      <c r="G551" s="116"/>
      <c r="H551" s="121"/>
      <c r="I551" s="118"/>
      <c r="J551" s="118"/>
      <c r="K551" s="119"/>
      <c r="L551" s="120"/>
      <c r="M551" s="111" t="e">
        <f>IF(MATCH(ReferralItems[[#This Row],[Age]],Age,0)&gt;5,"Table5","Table510")</f>
        <v>#N/A</v>
      </c>
    </row>
    <row r="552" spans="2:13" ht="19.2" customHeight="1" x14ac:dyDescent="0.2">
      <c r="B552" s="114">
        <f>ROW()-ROW(ReferralItems[[#Headers],[Reference number]])</f>
        <v>539</v>
      </c>
      <c r="C552" s="115"/>
      <c r="D552" s="116"/>
      <c r="E552" s="116"/>
      <c r="F552" s="117" t="str">
        <f>IF(ReferralItems[[#This Row],[Age]]="","",VLOOKUP(ReferralItems[[#This Row],[Age]],Lists!$J$2:$K$23,2,FALSE))</f>
        <v/>
      </c>
      <c r="G552" s="116"/>
      <c r="H552" s="121"/>
      <c r="I552" s="118"/>
      <c r="J552" s="118"/>
      <c r="K552" s="119"/>
      <c r="L552" s="120"/>
      <c r="M552" s="111" t="e">
        <f>IF(MATCH(ReferralItems[[#This Row],[Age]],Age,0)&gt;5,"Table5","Table510")</f>
        <v>#N/A</v>
      </c>
    </row>
    <row r="553" spans="2:13" ht="19.2" customHeight="1" x14ac:dyDescent="0.2">
      <c r="B553" s="114">
        <f>ROW()-ROW(ReferralItems[[#Headers],[Reference number]])</f>
        <v>540</v>
      </c>
      <c r="C553" s="115"/>
      <c r="D553" s="116"/>
      <c r="E553" s="116"/>
      <c r="F553" s="117" t="str">
        <f>IF(ReferralItems[[#This Row],[Age]]="","",VLOOKUP(ReferralItems[[#This Row],[Age]],Lists!$J$2:$K$23,2,FALSE))</f>
        <v/>
      </c>
      <c r="G553" s="116"/>
      <c r="H553" s="121"/>
      <c r="I553" s="118"/>
      <c r="J553" s="118"/>
      <c r="K553" s="119"/>
      <c r="L553" s="120"/>
      <c r="M553" s="111" t="e">
        <f>IF(MATCH(ReferralItems[[#This Row],[Age]],Age,0)&gt;5,"Table5","Table510")</f>
        <v>#N/A</v>
      </c>
    </row>
  </sheetData>
  <sheetProtection algorithmName="SHA-512" hashValue="0yBMlK6Ls8MFoRg+dvfLkJ2bu8gX5Ogh2R0HOUhd/Bg1H2LX8exkyZupuhys4/DohA0iDCXc2u3C/4qRiLe3dw==" saltValue="ujLoByrop4L+KWjJyIR9OA==" spinCount="100000" sheet="1" objects="1" scenarios="1" selectLockedCells="1"/>
  <mergeCells count="6">
    <mergeCell ref="C6:D6"/>
    <mergeCell ref="C2:D2"/>
    <mergeCell ref="C4:D4"/>
    <mergeCell ref="G11:I11"/>
    <mergeCell ref="H6:I6"/>
    <mergeCell ref="F8:F11"/>
  </mergeCells>
  <phoneticPr fontId="11" type="noConversion"/>
  <conditionalFormatting sqref="F8">
    <cfRule type="expression" dxfId="3" priority="8">
      <formula>$D$8="No"</formula>
    </cfRule>
  </conditionalFormatting>
  <conditionalFormatting sqref="F14:F553">
    <cfRule type="expression" dxfId="2" priority="10">
      <formula>#REF!=FALSE</formula>
    </cfRule>
  </conditionalFormatting>
  <conditionalFormatting sqref="G8:H9">
    <cfRule type="expression" dxfId="1" priority="4">
      <formula>$D$8&lt;&gt;"Yes"</formula>
    </cfRule>
  </conditionalFormatting>
  <conditionalFormatting sqref="H8:H9">
    <cfRule type="expression" dxfId="0" priority="9">
      <formula>$D$8="Yes"</formula>
    </cfRule>
  </conditionalFormatting>
  <dataValidations xWindow="251" yWindow="682" count="5">
    <dataValidation type="list" allowBlank="1" showInputMessage="1" showErrorMessage="1" error="Select from menu" prompt="Select from dropdown menu" sqref="C14:C553" xr:uid="{8CABC635-8322-4D80-A848-EA4107173424}">
      <formula1>Family</formula1>
    </dataValidation>
    <dataValidation type="list" allowBlank="1" showInputMessage="1" showErrorMessage="1" sqref="D8" xr:uid="{7E0DB4A2-7610-459F-8A5D-D8C245B242C9}">
      <formula1>Collection_Slot</formula1>
    </dataValidation>
    <dataValidation type="list" allowBlank="1" showInputMessage="1" showErrorMessage="1" error="Select from menu" prompt="Select from dropdown menu" sqref="D14:D553" xr:uid="{F37A26F9-6712-40EE-AE8C-B790A8296D0F}">
      <formula1>Gender</formula1>
    </dataValidation>
    <dataValidation type="list" allowBlank="1" showInputMessage="1" showErrorMessage="1" sqref="E14:E553" xr:uid="{56BBF5DF-AB40-4764-A301-795724FD8367}">
      <formula1>Age</formula1>
    </dataValidation>
    <dataValidation type="list" allowBlank="1" showInputMessage="1" showErrorMessage="1" sqref="G14:G553" xr:uid="{039F2C34-FCE4-47B8-9B74-DC49F457E35A}">
      <formula1>INDIRECT($M14:$M553)</formula1>
    </dataValidation>
  </dataValidations>
  <hyperlinks>
    <hyperlink ref="D9" r:id="rId1" xr:uid="{A7D32DF0-6B6B-4190-8E1F-04043E4BD872}"/>
  </hyperlinks>
  <pageMargins left="0.7" right="0.7" top="0.75" bottom="0.75" header="0.3" footer="0.3"/>
  <pageSetup paperSize="9" orientation="portrait" r:id="rId2"/>
  <drawing r:id="rId3"/>
  <tableParts count="1">
    <tablePart r:id="rId4"/>
  </tableParts>
  <extLst>
    <ext xmlns:x14="http://schemas.microsoft.com/office/spreadsheetml/2009/9/main" uri="{CCE6A557-97BC-4b89-ADB6-D9C93CAAB3DF}">
      <x14:dataValidations xmlns:xm="http://schemas.microsoft.com/office/excel/2006/main" xWindow="251" yWindow="682" count="1">
        <x14:dataValidation type="list" allowBlank="1" showInputMessage="1" showErrorMessage="1" xr:uid="{F7B7756C-65AA-4FC8-8299-6399C332C029}">
          <x14:formula1>
            <xm:f>Lists!$M$2:$M$14</xm:f>
          </x14:formula1>
          <xm:sqref>I14:J553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D077-9DAF-4425-89C9-47997A7C9CF7}">
  <sheetPr codeName="Sheet6">
    <outlinePr summaryBelow="0" summaryRight="0"/>
  </sheetPr>
  <dimension ref="A1:M101"/>
  <sheetViews>
    <sheetView workbookViewId="0">
      <selection activeCell="I27" sqref="I27"/>
    </sheetView>
  </sheetViews>
  <sheetFormatPr defaultColWidth="14.44140625" defaultRowHeight="15" customHeight="1" x14ac:dyDescent="0.25"/>
  <cols>
    <col min="1" max="1" width="21.5546875" style="18" customWidth="1"/>
    <col min="2" max="2" width="3.33203125" style="18" customWidth="1"/>
    <col min="3" max="3" width="15.77734375" style="18" customWidth="1"/>
    <col min="4" max="4" width="1.6640625" style="18" customWidth="1"/>
    <col min="5" max="5" width="12.44140625" style="18" customWidth="1"/>
    <col min="6" max="6" width="1.21875" style="18" customWidth="1"/>
    <col min="7" max="7" width="17.21875" style="18" customWidth="1"/>
    <col min="8" max="8" width="2.44140625" style="18" customWidth="1"/>
    <col min="9" max="9" width="11.6640625" style="18" customWidth="1"/>
    <col min="10" max="10" width="14.21875" style="18" customWidth="1"/>
    <col min="11" max="11" width="28.88671875" style="18" customWidth="1"/>
    <col min="12" max="12" width="5.21875" style="18" customWidth="1"/>
    <col min="13" max="13" width="32.6640625" style="18" customWidth="1"/>
    <col min="14" max="15" width="8.5546875" style="18" customWidth="1"/>
    <col min="16" max="16384" width="14.44140625" style="18"/>
  </cols>
  <sheetData>
    <row r="1" spans="1:13" ht="12.75" customHeight="1" x14ac:dyDescent="0.25">
      <c r="A1" s="17" t="s">
        <v>20</v>
      </c>
      <c r="B1" s="17"/>
      <c r="C1" s="17" t="s">
        <v>46</v>
      </c>
      <c r="D1" s="17"/>
      <c r="E1" s="17" t="s">
        <v>47</v>
      </c>
      <c r="F1" s="17"/>
      <c r="G1" s="17" t="s">
        <v>48</v>
      </c>
      <c r="I1" s="17" t="s">
        <v>49</v>
      </c>
      <c r="J1" s="17" t="s">
        <v>46</v>
      </c>
      <c r="K1" s="17" t="s">
        <v>21</v>
      </c>
      <c r="M1" s="17" t="s">
        <v>22</v>
      </c>
    </row>
    <row r="2" spans="1:13" ht="12.75" customHeight="1" x14ac:dyDescent="0.25">
      <c r="A2" s="18" t="s">
        <v>25</v>
      </c>
      <c r="C2" s="18" t="s">
        <v>26</v>
      </c>
      <c r="E2" s="18" t="s">
        <v>27</v>
      </c>
      <c r="G2" s="18" t="s">
        <v>50</v>
      </c>
      <c r="I2" s="19">
        <v>1</v>
      </c>
      <c r="J2" s="18" t="s">
        <v>26</v>
      </c>
      <c r="K2" s="20" t="s">
        <v>1663</v>
      </c>
      <c r="M2" s="84" t="s">
        <v>51</v>
      </c>
    </row>
    <row r="3" spans="1:13" ht="12.75" customHeight="1" x14ac:dyDescent="0.25">
      <c r="A3" s="18" t="s">
        <v>28</v>
      </c>
      <c r="C3" s="18" t="s">
        <v>29</v>
      </c>
      <c r="E3" s="18" t="s">
        <v>30</v>
      </c>
      <c r="G3" s="18" t="s">
        <v>16</v>
      </c>
      <c r="I3" s="19">
        <v>2</v>
      </c>
      <c r="J3" s="18" t="s">
        <v>29</v>
      </c>
      <c r="K3" s="20" t="s">
        <v>1663</v>
      </c>
      <c r="M3" s="84" t="s">
        <v>31</v>
      </c>
    </row>
    <row r="4" spans="1:13" ht="12.75" customHeight="1" x14ac:dyDescent="0.25">
      <c r="A4" s="18" t="s">
        <v>39</v>
      </c>
      <c r="C4" s="18" t="s">
        <v>52</v>
      </c>
      <c r="E4" s="18" t="s">
        <v>33</v>
      </c>
      <c r="I4" s="19">
        <v>3</v>
      </c>
      <c r="J4" s="18" t="s">
        <v>52</v>
      </c>
      <c r="K4" s="20" t="s">
        <v>1663</v>
      </c>
      <c r="M4" s="84" t="s">
        <v>1665</v>
      </c>
    </row>
    <row r="5" spans="1:13" ht="12.75" customHeight="1" x14ac:dyDescent="0.25">
      <c r="C5" s="18" t="s">
        <v>53</v>
      </c>
      <c r="E5" s="18" t="s">
        <v>37</v>
      </c>
      <c r="I5" s="19">
        <v>4</v>
      </c>
      <c r="J5" s="18" t="s">
        <v>53</v>
      </c>
      <c r="K5" s="20" t="s">
        <v>1663</v>
      </c>
      <c r="M5" s="84" t="s">
        <v>54</v>
      </c>
    </row>
    <row r="6" spans="1:13" ht="12.75" customHeight="1" x14ac:dyDescent="0.25">
      <c r="C6" s="18" t="s">
        <v>1689</v>
      </c>
      <c r="E6" s="18" t="s">
        <v>42</v>
      </c>
      <c r="G6" s="17" t="s">
        <v>48</v>
      </c>
      <c r="I6" s="19">
        <v>5</v>
      </c>
      <c r="J6" s="18" t="s">
        <v>1689</v>
      </c>
      <c r="K6" s="20" t="s">
        <v>1663</v>
      </c>
      <c r="M6" s="84" t="s">
        <v>55</v>
      </c>
    </row>
    <row r="7" spans="1:13" ht="12.75" customHeight="1" x14ac:dyDescent="0.25">
      <c r="C7" s="18" t="s">
        <v>40</v>
      </c>
      <c r="E7" s="18" t="s">
        <v>56</v>
      </c>
      <c r="G7" s="18" t="s">
        <v>16</v>
      </c>
      <c r="I7" s="19">
        <v>6</v>
      </c>
      <c r="J7" s="18" t="s">
        <v>40</v>
      </c>
      <c r="K7" s="20" t="s">
        <v>1690</v>
      </c>
      <c r="M7" s="84" t="s">
        <v>43</v>
      </c>
    </row>
    <row r="8" spans="1:13" ht="12.75" customHeight="1" x14ac:dyDescent="0.3">
      <c r="C8" s="18" t="s">
        <v>32</v>
      </c>
      <c r="E8" s="18" t="s">
        <v>57</v>
      </c>
      <c r="I8" s="19">
        <v>7</v>
      </c>
      <c r="J8" s="18" t="s">
        <v>32</v>
      </c>
      <c r="K8" s="20" t="s">
        <v>1690</v>
      </c>
      <c r="M8" s="85" t="s">
        <v>1668</v>
      </c>
    </row>
    <row r="9" spans="1:13" ht="12.75" customHeight="1" x14ac:dyDescent="0.25">
      <c r="C9" s="18" t="s">
        <v>59</v>
      </c>
      <c r="E9" s="18" t="s">
        <v>60</v>
      </c>
      <c r="I9" s="19">
        <v>8</v>
      </c>
      <c r="J9" s="18" t="s">
        <v>59</v>
      </c>
      <c r="K9" s="20" t="s">
        <v>1691</v>
      </c>
      <c r="M9" s="84" t="s">
        <v>58</v>
      </c>
    </row>
    <row r="10" spans="1:13" ht="12.75" customHeight="1" x14ac:dyDescent="0.25">
      <c r="C10" s="18" t="s">
        <v>62</v>
      </c>
      <c r="E10" s="18" t="s">
        <v>63</v>
      </c>
      <c r="I10" s="19">
        <v>9</v>
      </c>
      <c r="J10" s="18" t="s">
        <v>62</v>
      </c>
      <c r="K10" s="20" t="s">
        <v>1691</v>
      </c>
      <c r="M10" s="84" t="s">
        <v>61</v>
      </c>
    </row>
    <row r="11" spans="1:13" ht="12.75" customHeight="1" x14ac:dyDescent="0.25">
      <c r="C11" s="18" t="s">
        <v>35</v>
      </c>
      <c r="E11" s="18" t="s">
        <v>64</v>
      </c>
      <c r="I11" s="19">
        <v>10</v>
      </c>
      <c r="J11" s="18" t="s">
        <v>35</v>
      </c>
      <c r="K11" s="20" t="s">
        <v>1691</v>
      </c>
      <c r="M11" s="84" t="s">
        <v>34</v>
      </c>
    </row>
    <row r="12" spans="1:13" ht="12.75" customHeight="1" x14ac:dyDescent="0.25">
      <c r="C12" s="18" t="s">
        <v>41</v>
      </c>
      <c r="E12" s="18" t="s">
        <v>65</v>
      </c>
      <c r="I12" s="19">
        <v>11</v>
      </c>
      <c r="J12" s="18" t="s">
        <v>41</v>
      </c>
      <c r="K12" s="20" t="s">
        <v>1691</v>
      </c>
      <c r="M12" s="84" t="s">
        <v>1667</v>
      </c>
    </row>
    <row r="13" spans="1:13" ht="12.75" customHeight="1" x14ac:dyDescent="0.25">
      <c r="C13" s="18" t="s">
        <v>67</v>
      </c>
      <c r="E13" s="18" t="s">
        <v>68</v>
      </c>
      <c r="I13" s="19">
        <v>12</v>
      </c>
      <c r="J13" s="18" t="s">
        <v>67</v>
      </c>
      <c r="K13" s="20" t="s">
        <v>1664</v>
      </c>
      <c r="M13" s="84" t="s">
        <v>1666</v>
      </c>
    </row>
    <row r="14" spans="1:13" ht="12.75" customHeight="1" x14ac:dyDescent="0.25">
      <c r="C14" s="18" t="s">
        <v>69</v>
      </c>
      <c r="E14" s="18" t="s">
        <v>70</v>
      </c>
      <c r="I14" s="19">
        <v>13</v>
      </c>
      <c r="J14" s="18" t="s">
        <v>69</v>
      </c>
      <c r="K14" s="20" t="s">
        <v>1664</v>
      </c>
      <c r="M14" s="84" t="s">
        <v>66</v>
      </c>
    </row>
    <row r="15" spans="1:13" ht="12.75" customHeight="1" x14ac:dyDescent="0.25">
      <c r="C15" s="18" t="s">
        <v>71</v>
      </c>
      <c r="E15" s="18" t="s">
        <v>72</v>
      </c>
      <c r="I15" s="19">
        <v>14</v>
      </c>
      <c r="J15" s="18" t="s">
        <v>71</v>
      </c>
      <c r="K15" s="20" t="s">
        <v>1664</v>
      </c>
    </row>
    <row r="16" spans="1:13" ht="12.75" customHeight="1" x14ac:dyDescent="0.25">
      <c r="C16" s="18" t="s">
        <v>73</v>
      </c>
      <c r="E16" s="18" t="s">
        <v>74</v>
      </c>
      <c r="I16" s="19">
        <v>15</v>
      </c>
      <c r="J16" s="18" t="s">
        <v>73</v>
      </c>
      <c r="K16" s="20" t="s">
        <v>1692</v>
      </c>
    </row>
    <row r="17" spans="3:13" ht="12.75" customHeight="1" x14ac:dyDescent="0.25">
      <c r="C17" s="18" t="s">
        <v>75</v>
      </c>
      <c r="E17" s="18" t="s">
        <v>76</v>
      </c>
      <c r="I17" s="19">
        <v>16</v>
      </c>
      <c r="J17" s="18" t="s">
        <v>75</v>
      </c>
      <c r="K17" s="20" t="s">
        <v>1692</v>
      </c>
    </row>
    <row r="18" spans="3:13" ht="12.75" customHeight="1" x14ac:dyDescent="0.25">
      <c r="C18" s="18" t="s">
        <v>36</v>
      </c>
      <c r="E18" s="18" t="s">
        <v>77</v>
      </c>
      <c r="I18" s="19">
        <v>17</v>
      </c>
      <c r="J18" s="18" t="s">
        <v>36</v>
      </c>
      <c r="K18" s="20" t="s">
        <v>1692</v>
      </c>
    </row>
    <row r="19" spans="3:13" ht="12.75" customHeight="1" x14ac:dyDescent="0.25">
      <c r="C19" s="18" t="s">
        <v>78</v>
      </c>
      <c r="E19" s="18" t="s">
        <v>79</v>
      </c>
      <c r="I19" s="19">
        <v>18</v>
      </c>
      <c r="J19" s="18" t="s">
        <v>78</v>
      </c>
      <c r="K19" s="20" t="s">
        <v>1692</v>
      </c>
    </row>
    <row r="20" spans="3:13" ht="12.75" customHeight="1" x14ac:dyDescent="0.25">
      <c r="C20" s="18" t="s">
        <v>80</v>
      </c>
      <c r="E20" s="18" t="s">
        <v>81</v>
      </c>
      <c r="I20" s="19">
        <v>19</v>
      </c>
      <c r="J20" s="18" t="s">
        <v>80</v>
      </c>
      <c r="K20" s="20" t="s">
        <v>1692</v>
      </c>
    </row>
    <row r="21" spans="3:13" ht="12.75" customHeight="1" x14ac:dyDescent="0.25">
      <c r="C21" s="18" t="s">
        <v>38</v>
      </c>
      <c r="E21" s="18" t="s">
        <v>82</v>
      </c>
      <c r="I21" s="19">
        <v>20</v>
      </c>
      <c r="J21" s="18" t="s">
        <v>38</v>
      </c>
      <c r="K21" s="20" t="s">
        <v>1692</v>
      </c>
    </row>
    <row r="22" spans="3:13" ht="12.75" customHeight="1" x14ac:dyDescent="0.25">
      <c r="C22" s="18" t="s">
        <v>83</v>
      </c>
      <c r="E22" s="18" t="s">
        <v>84</v>
      </c>
      <c r="I22" s="19">
        <v>21</v>
      </c>
      <c r="J22" s="18" t="s">
        <v>83</v>
      </c>
      <c r="K22" s="20" t="s">
        <v>1692</v>
      </c>
    </row>
    <row r="23" spans="3:13" ht="12.75" customHeight="1" x14ac:dyDescent="0.25">
      <c r="C23" s="18" t="s">
        <v>85</v>
      </c>
      <c r="E23" s="18" t="s">
        <v>86</v>
      </c>
      <c r="I23" s="74">
        <v>22</v>
      </c>
      <c r="J23" s="18" t="s">
        <v>85</v>
      </c>
      <c r="K23" s="20" t="s">
        <v>1692</v>
      </c>
    </row>
    <row r="24" spans="3:13" ht="12.75" customHeight="1" x14ac:dyDescent="0.25">
      <c r="E24" s="18" t="s">
        <v>87</v>
      </c>
      <c r="I24" s="19"/>
      <c r="J24" s="19"/>
      <c r="K24" s="66"/>
    </row>
    <row r="25" spans="3:13" ht="12.75" customHeight="1" x14ac:dyDescent="0.25">
      <c r="E25" s="18" t="s">
        <v>88</v>
      </c>
      <c r="I25" s="19"/>
      <c r="J25" s="19"/>
      <c r="K25" s="66"/>
    </row>
    <row r="26" spans="3:13" ht="12.75" customHeight="1" x14ac:dyDescent="0.25">
      <c r="E26" s="18" t="s">
        <v>89</v>
      </c>
      <c r="I26" s="19"/>
      <c r="J26" s="19"/>
      <c r="K26" s="66"/>
    </row>
    <row r="27" spans="3:13" ht="12.75" customHeight="1" x14ac:dyDescent="0.25">
      <c r="E27" s="18" t="s">
        <v>90</v>
      </c>
      <c r="I27" s="19"/>
      <c r="J27" s="19"/>
      <c r="K27" s="66"/>
    </row>
    <row r="28" spans="3:13" ht="12.75" customHeight="1" x14ac:dyDescent="0.25">
      <c r="E28" s="18" t="s">
        <v>91</v>
      </c>
      <c r="I28" s="19"/>
      <c r="J28" s="19"/>
      <c r="K28" s="66"/>
      <c r="M28" s="20"/>
    </row>
    <row r="29" spans="3:13" ht="12.75" customHeight="1" x14ac:dyDescent="0.25">
      <c r="E29" s="18" t="s">
        <v>92</v>
      </c>
      <c r="I29" s="19"/>
      <c r="J29" s="19"/>
      <c r="K29" s="66"/>
      <c r="M29" s="20"/>
    </row>
    <row r="30" spans="3:13" ht="12.75" customHeight="1" x14ac:dyDescent="0.25">
      <c r="E30" s="18" t="s">
        <v>93</v>
      </c>
      <c r="I30" s="19"/>
      <c r="J30" s="19"/>
      <c r="K30" s="66"/>
      <c r="M30" s="20"/>
    </row>
    <row r="31" spans="3:13" ht="12.75" customHeight="1" x14ac:dyDescent="0.25">
      <c r="E31" s="18" t="s">
        <v>94</v>
      </c>
      <c r="I31" s="19"/>
      <c r="J31" s="19"/>
      <c r="K31" s="66"/>
      <c r="M31" s="20"/>
    </row>
    <row r="32" spans="3:13" ht="12.75" customHeight="1" x14ac:dyDescent="0.25">
      <c r="E32" s="18" t="s">
        <v>95</v>
      </c>
      <c r="I32" s="19"/>
      <c r="J32" s="19"/>
      <c r="K32" s="66"/>
      <c r="M32" s="20"/>
    </row>
    <row r="33" spans="5:13" ht="12.75" customHeight="1" x14ac:dyDescent="0.25">
      <c r="E33" s="18" t="s">
        <v>96</v>
      </c>
      <c r="I33" s="19"/>
      <c r="J33" s="19"/>
      <c r="K33" s="66"/>
      <c r="M33" s="20"/>
    </row>
    <row r="34" spans="5:13" ht="12.75" customHeight="1" x14ac:dyDescent="0.25">
      <c r="E34" s="18" t="s">
        <v>97</v>
      </c>
      <c r="I34" s="19"/>
      <c r="J34" s="19"/>
      <c r="K34" s="66"/>
      <c r="M34" s="20"/>
    </row>
    <row r="35" spans="5:13" ht="12.75" customHeight="1" x14ac:dyDescent="0.25">
      <c r="E35" s="18" t="s">
        <v>98</v>
      </c>
      <c r="I35" s="19"/>
      <c r="J35" s="19"/>
      <c r="K35" s="66"/>
    </row>
    <row r="36" spans="5:13" ht="12.75" customHeight="1" x14ac:dyDescent="0.3">
      <c r="E36" s="18" t="s">
        <v>99</v>
      </c>
      <c r="I36" s="19"/>
      <c r="J36" s="19"/>
      <c r="K36" s="67"/>
      <c r="M36" s="20"/>
    </row>
    <row r="37" spans="5:13" ht="12.75" customHeight="1" x14ac:dyDescent="0.25">
      <c r="E37" s="18" t="s">
        <v>100</v>
      </c>
      <c r="I37" s="19"/>
      <c r="J37" s="19"/>
      <c r="K37" s="66"/>
      <c r="M37" s="20"/>
    </row>
    <row r="38" spans="5:13" ht="12.75" customHeight="1" x14ac:dyDescent="0.25">
      <c r="E38" s="18" t="s">
        <v>101</v>
      </c>
      <c r="I38" s="19"/>
      <c r="J38" s="19"/>
      <c r="K38" s="66"/>
    </row>
    <row r="39" spans="5:13" ht="12.75" customHeight="1" x14ac:dyDescent="0.25">
      <c r="E39" s="18" t="s">
        <v>102</v>
      </c>
      <c r="I39" s="19"/>
      <c r="J39" s="19"/>
      <c r="K39" s="66"/>
    </row>
    <row r="40" spans="5:13" ht="12.75" customHeight="1" x14ac:dyDescent="0.25">
      <c r="E40" s="18" t="s">
        <v>103</v>
      </c>
      <c r="I40" s="19"/>
      <c r="J40" s="19"/>
      <c r="K40" s="66"/>
    </row>
    <row r="41" spans="5:13" ht="12.75" customHeight="1" x14ac:dyDescent="0.25">
      <c r="E41" s="18" t="s">
        <v>104</v>
      </c>
      <c r="I41" s="19"/>
      <c r="J41" s="19"/>
      <c r="K41" s="66"/>
    </row>
    <row r="42" spans="5:13" ht="12.75" customHeight="1" x14ac:dyDescent="0.25">
      <c r="E42" s="18" t="s">
        <v>105</v>
      </c>
      <c r="I42" s="19"/>
      <c r="J42" s="19"/>
      <c r="K42" s="66"/>
    </row>
    <row r="43" spans="5:13" ht="12.75" customHeight="1" x14ac:dyDescent="0.25">
      <c r="E43" s="18" t="s">
        <v>106</v>
      </c>
      <c r="I43" s="19"/>
      <c r="J43" s="19"/>
      <c r="K43" s="66"/>
      <c r="M43" s="20"/>
    </row>
    <row r="44" spans="5:13" ht="15" customHeight="1" x14ac:dyDescent="0.25">
      <c r="E44" s="18" t="s">
        <v>107</v>
      </c>
      <c r="I44" s="19"/>
      <c r="J44" s="19"/>
      <c r="K44" s="66"/>
      <c r="M44" s="20"/>
    </row>
    <row r="45" spans="5:13" ht="15" customHeight="1" x14ac:dyDescent="0.25">
      <c r="E45" s="18" t="s">
        <v>108</v>
      </c>
      <c r="I45" s="19"/>
      <c r="J45" s="19"/>
      <c r="K45" s="66"/>
      <c r="M45" s="20"/>
    </row>
    <row r="46" spans="5:13" ht="15" customHeight="1" x14ac:dyDescent="0.25">
      <c r="E46" s="18" t="s">
        <v>109</v>
      </c>
      <c r="I46" s="19"/>
      <c r="J46" s="19"/>
      <c r="K46" s="66"/>
      <c r="M46" s="20"/>
    </row>
    <row r="47" spans="5:13" ht="15" customHeight="1" x14ac:dyDescent="0.25">
      <c r="E47" s="18" t="s">
        <v>110</v>
      </c>
      <c r="I47" s="19"/>
      <c r="J47" s="19"/>
      <c r="K47" s="66"/>
      <c r="M47" s="20"/>
    </row>
    <row r="48" spans="5:13" ht="15" customHeight="1" x14ac:dyDescent="0.25">
      <c r="E48" s="18" t="s">
        <v>111</v>
      </c>
      <c r="I48" s="19"/>
      <c r="J48" s="19"/>
      <c r="K48" s="66"/>
      <c r="M48" s="20"/>
    </row>
    <row r="49" spans="5:13" ht="15" customHeight="1" x14ac:dyDescent="0.25">
      <c r="E49" s="18" t="s">
        <v>112</v>
      </c>
      <c r="I49" s="19"/>
      <c r="J49" s="19"/>
      <c r="K49" s="66"/>
      <c r="M49" s="20"/>
    </row>
    <row r="50" spans="5:13" ht="15" customHeight="1" x14ac:dyDescent="0.3">
      <c r="E50" s="18" t="s">
        <v>113</v>
      </c>
      <c r="I50" s="19"/>
      <c r="J50" s="19"/>
      <c r="K50" s="67"/>
    </row>
    <row r="51" spans="5:13" ht="15" customHeight="1" x14ac:dyDescent="0.25">
      <c r="E51" s="18" t="s">
        <v>114</v>
      </c>
      <c r="I51" s="19"/>
      <c r="J51" s="19"/>
      <c r="K51" s="66"/>
    </row>
    <row r="52" spans="5:13" ht="15" customHeight="1" x14ac:dyDescent="0.25">
      <c r="E52" s="18" t="s">
        <v>115</v>
      </c>
      <c r="I52" s="19"/>
      <c r="J52" s="19"/>
      <c r="K52" s="66"/>
    </row>
    <row r="53" spans="5:13" ht="15" customHeight="1" x14ac:dyDescent="0.25">
      <c r="E53" s="18" t="s">
        <v>116</v>
      </c>
      <c r="I53" s="19"/>
      <c r="J53" s="19"/>
      <c r="K53" s="66"/>
    </row>
    <row r="54" spans="5:13" ht="15" customHeight="1" x14ac:dyDescent="0.25">
      <c r="E54" s="18" t="s">
        <v>117</v>
      </c>
      <c r="I54" s="19"/>
      <c r="J54" s="19"/>
      <c r="K54" s="66"/>
    </row>
    <row r="55" spans="5:13" ht="15" customHeight="1" x14ac:dyDescent="0.25">
      <c r="E55" s="18" t="s">
        <v>118</v>
      </c>
      <c r="I55" s="19"/>
      <c r="J55" s="19"/>
      <c r="K55" s="66"/>
    </row>
    <row r="56" spans="5:13" ht="15" customHeight="1" x14ac:dyDescent="0.25">
      <c r="E56" s="18" t="s">
        <v>119</v>
      </c>
      <c r="I56" s="19"/>
      <c r="J56" s="19"/>
      <c r="K56" s="66"/>
    </row>
    <row r="57" spans="5:13" ht="15" customHeight="1" x14ac:dyDescent="0.25">
      <c r="E57" s="18" t="s">
        <v>120</v>
      </c>
      <c r="I57" s="19"/>
      <c r="J57" s="19"/>
      <c r="K57" s="66"/>
    </row>
    <row r="58" spans="5:13" ht="15" customHeight="1" x14ac:dyDescent="0.25">
      <c r="E58" s="18" t="s">
        <v>121</v>
      </c>
      <c r="I58" s="29"/>
      <c r="J58" s="29"/>
      <c r="K58" s="66"/>
    </row>
    <row r="59" spans="5:13" ht="15" customHeight="1" x14ac:dyDescent="0.25">
      <c r="E59" s="18" t="s">
        <v>122</v>
      </c>
      <c r="I59" s="19"/>
      <c r="J59" s="19"/>
      <c r="K59" s="66"/>
    </row>
    <row r="60" spans="5:13" ht="15" customHeight="1" x14ac:dyDescent="0.25">
      <c r="E60" s="18" t="s">
        <v>123</v>
      </c>
      <c r="I60" s="19"/>
      <c r="J60" s="19"/>
      <c r="K60" s="68"/>
    </row>
    <row r="61" spans="5:13" ht="15" customHeight="1" x14ac:dyDescent="0.25">
      <c r="E61" s="18" t="s">
        <v>124</v>
      </c>
      <c r="I61" s="19"/>
      <c r="J61" s="19"/>
      <c r="K61" s="68"/>
    </row>
    <row r="62" spans="5:13" ht="15" customHeight="1" x14ac:dyDescent="0.25">
      <c r="E62" s="18" t="s">
        <v>125</v>
      </c>
      <c r="I62" s="19"/>
      <c r="J62" s="19"/>
      <c r="K62" s="68"/>
    </row>
    <row r="63" spans="5:13" ht="15" customHeight="1" x14ac:dyDescent="0.25">
      <c r="E63" s="18" t="s">
        <v>126</v>
      </c>
      <c r="I63" s="19"/>
      <c r="J63" s="19"/>
      <c r="K63" s="68"/>
    </row>
    <row r="64" spans="5:13" ht="15" customHeight="1" x14ac:dyDescent="0.25">
      <c r="E64" s="18" t="s">
        <v>127</v>
      </c>
      <c r="I64" s="19"/>
      <c r="J64" s="19"/>
      <c r="K64" s="68"/>
    </row>
    <row r="65" spans="5:11" ht="15" customHeight="1" x14ac:dyDescent="0.25">
      <c r="E65" s="18" t="s">
        <v>128</v>
      </c>
      <c r="I65" s="29"/>
      <c r="J65" s="29"/>
      <c r="K65" s="68"/>
    </row>
    <row r="66" spans="5:11" ht="15" customHeight="1" x14ac:dyDescent="0.25">
      <c r="E66" s="18" t="s">
        <v>129</v>
      </c>
      <c r="I66" s="19"/>
      <c r="J66" s="19"/>
      <c r="K66" s="66"/>
    </row>
    <row r="67" spans="5:11" ht="15" customHeight="1" x14ac:dyDescent="0.3">
      <c r="E67" s="18" t="s">
        <v>130</v>
      </c>
      <c r="I67" s="19"/>
      <c r="J67" s="19"/>
      <c r="K67" s="75"/>
    </row>
    <row r="68" spans="5:11" ht="15" customHeight="1" x14ac:dyDescent="0.25">
      <c r="E68" s="18" t="s">
        <v>131</v>
      </c>
      <c r="I68" s="19"/>
      <c r="J68" s="19"/>
      <c r="K68" s="68"/>
    </row>
    <row r="69" spans="5:11" ht="15" customHeight="1" x14ac:dyDescent="0.25">
      <c r="E69" s="18" t="s">
        <v>132</v>
      </c>
      <c r="I69" s="19"/>
      <c r="J69" s="19"/>
      <c r="K69" s="68"/>
    </row>
    <row r="70" spans="5:11" ht="15" customHeight="1" x14ac:dyDescent="0.25">
      <c r="E70" s="18" t="s">
        <v>133</v>
      </c>
      <c r="I70" s="19"/>
      <c r="J70" s="19"/>
      <c r="K70" s="69"/>
    </row>
    <row r="71" spans="5:11" ht="15" customHeight="1" x14ac:dyDescent="0.25">
      <c r="E71" s="18" t="s">
        <v>134</v>
      </c>
      <c r="I71" s="19"/>
      <c r="J71" s="19"/>
      <c r="K71" s="68"/>
    </row>
    <row r="72" spans="5:11" ht="15" customHeight="1" x14ac:dyDescent="0.25">
      <c r="E72" s="18" t="s">
        <v>135</v>
      </c>
      <c r="I72" s="19"/>
      <c r="J72" s="19"/>
      <c r="K72" s="68"/>
    </row>
    <row r="73" spans="5:11" ht="15" customHeight="1" x14ac:dyDescent="0.25">
      <c r="E73" s="18" t="s">
        <v>136</v>
      </c>
      <c r="I73" s="19"/>
      <c r="J73" s="19"/>
      <c r="K73" s="68"/>
    </row>
    <row r="74" spans="5:11" ht="15" customHeight="1" x14ac:dyDescent="0.25">
      <c r="E74" s="18" t="s">
        <v>137</v>
      </c>
      <c r="I74" s="19"/>
      <c r="J74" s="19"/>
      <c r="K74" s="68"/>
    </row>
    <row r="75" spans="5:11" ht="15" customHeight="1" x14ac:dyDescent="0.25">
      <c r="E75" s="18" t="s">
        <v>138</v>
      </c>
      <c r="I75" s="19"/>
      <c r="J75" s="19"/>
      <c r="K75" s="68"/>
    </row>
    <row r="76" spans="5:11" ht="15" customHeight="1" x14ac:dyDescent="0.25">
      <c r="E76" s="18" t="s">
        <v>139</v>
      </c>
      <c r="I76" s="19"/>
      <c r="J76" s="19"/>
      <c r="K76" s="68"/>
    </row>
    <row r="77" spans="5:11" ht="15" customHeight="1" x14ac:dyDescent="0.25">
      <c r="E77" s="18" t="s">
        <v>140</v>
      </c>
      <c r="I77" s="21"/>
      <c r="J77" s="21"/>
      <c r="K77" s="68"/>
    </row>
    <row r="78" spans="5:11" ht="15" customHeight="1" x14ac:dyDescent="0.25">
      <c r="E78" s="18" t="s">
        <v>141</v>
      </c>
    </row>
    <row r="79" spans="5:11" ht="15" customHeight="1" x14ac:dyDescent="0.25">
      <c r="E79" s="18" t="s">
        <v>142</v>
      </c>
    </row>
    <row r="80" spans="5:11" ht="15" customHeight="1" x14ac:dyDescent="0.25">
      <c r="E80" s="18" t="s">
        <v>143</v>
      </c>
    </row>
    <row r="81" spans="5:5" ht="15" customHeight="1" x14ac:dyDescent="0.25">
      <c r="E81" s="18" t="s">
        <v>144</v>
      </c>
    </row>
    <row r="82" spans="5:5" ht="15" customHeight="1" x14ac:dyDescent="0.25">
      <c r="E82" s="18" t="s">
        <v>145</v>
      </c>
    </row>
    <row r="83" spans="5:5" ht="15" customHeight="1" x14ac:dyDescent="0.25">
      <c r="E83" s="18" t="s">
        <v>146</v>
      </c>
    </row>
    <row r="84" spans="5:5" ht="15" customHeight="1" x14ac:dyDescent="0.25">
      <c r="E84" s="18" t="s">
        <v>147</v>
      </c>
    </row>
    <row r="85" spans="5:5" ht="15" customHeight="1" x14ac:dyDescent="0.25">
      <c r="E85" s="18" t="s">
        <v>148</v>
      </c>
    </row>
    <row r="86" spans="5:5" ht="15" customHeight="1" x14ac:dyDescent="0.25">
      <c r="E86" s="18" t="s">
        <v>149</v>
      </c>
    </row>
    <row r="87" spans="5:5" ht="15" customHeight="1" x14ac:dyDescent="0.25">
      <c r="E87" s="18" t="s">
        <v>150</v>
      </c>
    </row>
    <row r="88" spans="5:5" ht="15" customHeight="1" x14ac:dyDescent="0.25">
      <c r="E88" s="18" t="s">
        <v>151</v>
      </c>
    </row>
    <row r="89" spans="5:5" ht="15" customHeight="1" x14ac:dyDescent="0.25">
      <c r="E89" s="18" t="s">
        <v>152</v>
      </c>
    </row>
    <row r="90" spans="5:5" ht="15" customHeight="1" x14ac:dyDescent="0.25">
      <c r="E90" s="18" t="s">
        <v>153</v>
      </c>
    </row>
    <row r="91" spans="5:5" ht="15" customHeight="1" x14ac:dyDescent="0.25">
      <c r="E91" s="18" t="s">
        <v>154</v>
      </c>
    </row>
    <row r="92" spans="5:5" ht="15" customHeight="1" x14ac:dyDescent="0.25">
      <c r="E92" s="18" t="s">
        <v>155</v>
      </c>
    </row>
    <row r="93" spans="5:5" ht="15" customHeight="1" x14ac:dyDescent="0.25">
      <c r="E93" s="18" t="s">
        <v>156</v>
      </c>
    </row>
    <row r="94" spans="5:5" ht="15" customHeight="1" x14ac:dyDescent="0.25">
      <c r="E94" s="18" t="s">
        <v>157</v>
      </c>
    </row>
    <row r="95" spans="5:5" ht="15" customHeight="1" x14ac:dyDescent="0.25">
      <c r="E95" s="18" t="s">
        <v>158</v>
      </c>
    </row>
    <row r="96" spans="5:5" ht="15" customHeight="1" x14ac:dyDescent="0.25">
      <c r="E96" s="18" t="s">
        <v>159</v>
      </c>
    </row>
    <row r="97" spans="5:5" ht="15" customHeight="1" x14ac:dyDescent="0.25">
      <c r="E97" s="18" t="s">
        <v>160</v>
      </c>
    </row>
    <row r="98" spans="5:5" ht="15" customHeight="1" x14ac:dyDescent="0.25">
      <c r="E98" s="18" t="s">
        <v>161</v>
      </c>
    </row>
    <row r="99" spans="5:5" ht="15" customHeight="1" x14ac:dyDescent="0.25">
      <c r="E99" s="18" t="s">
        <v>162</v>
      </c>
    </row>
    <row r="100" spans="5:5" ht="15" customHeight="1" x14ac:dyDescent="0.25">
      <c r="E100" s="18" t="s">
        <v>163</v>
      </c>
    </row>
    <row r="101" spans="5:5" ht="15" customHeight="1" x14ac:dyDescent="0.25">
      <c r="E101" s="18" t="s">
        <v>164</v>
      </c>
    </row>
  </sheetData>
  <sortState xmlns:xlrd2="http://schemas.microsoft.com/office/spreadsheetml/2017/richdata2" ref="M2:M14">
    <sortCondition ref="M2:M14"/>
  </sortState>
  <phoneticPr fontId="11" type="noConversion"/>
  <pageMargins left="0.7" right="0.7" top="0.75" bottom="0.75" header="0.3" footer="0.3"/>
  <pageSetup paperSize="9" orientation="portrait" horizontalDpi="4294967293" r:id="rId1"/>
  <tableParts count="7">
    <tablePart r:id="rId2"/>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8785F-5B83-4B3C-AA4E-88D2299A443B}">
  <sheetPr codeName="Sheet3"/>
  <dimension ref="C4:G32"/>
  <sheetViews>
    <sheetView workbookViewId="0"/>
  </sheetViews>
  <sheetFormatPr defaultRowHeight="14.4" x14ac:dyDescent="0.3"/>
  <cols>
    <col min="3" max="3" width="13.77734375" bestFit="1" customWidth="1"/>
    <col min="4" max="4" width="15.21875" customWidth="1"/>
    <col min="5" max="5" width="8.77734375" style="45"/>
    <col min="6" max="6" width="10.5546875" bestFit="1" customWidth="1"/>
    <col min="7" max="7" width="51" customWidth="1"/>
  </cols>
  <sheetData>
    <row r="4" spans="3:7" ht="28.8" x14ac:dyDescent="0.3">
      <c r="C4" s="37" t="s">
        <v>165</v>
      </c>
      <c r="D4" s="38" t="s">
        <v>166</v>
      </c>
      <c r="E4" s="37" t="s">
        <v>167</v>
      </c>
      <c r="F4" s="37" t="s">
        <v>168</v>
      </c>
      <c r="G4" s="37" t="s">
        <v>169</v>
      </c>
    </row>
    <row r="5" spans="3:7" x14ac:dyDescent="0.3">
      <c r="C5" s="39">
        <v>45614</v>
      </c>
      <c r="D5" s="39">
        <v>45602</v>
      </c>
      <c r="E5" s="76">
        <v>1</v>
      </c>
      <c r="F5" s="39">
        <v>45609</v>
      </c>
      <c r="G5" s="46" t="str">
        <f>"Your order must reach us by NO LATER than"&amp;" "&amp;TEXT(D5,"dd/mm/yyyy")</f>
        <v>Your order must reach us by NO LATER than 06/11/2024</v>
      </c>
    </row>
    <row r="6" spans="3:7" x14ac:dyDescent="0.3">
      <c r="C6" s="39">
        <v>45615</v>
      </c>
      <c r="D6" s="39">
        <v>45602</v>
      </c>
      <c r="E6" s="76">
        <v>1</v>
      </c>
      <c r="F6" s="39">
        <v>45610</v>
      </c>
      <c r="G6" s="46" t="str">
        <f t="shared" ref="G6:G28" si="0">"Your order must reach us by NO LATER than"&amp;" "&amp;TEXT(D6,"dd/mm/yyyy")</f>
        <v>Your order must reach us by NO LATER than 06/11/2024</v>
      </c>
    </row>
    <row r="7" spans="3:7" x14ac:dyDescent="0.3">
      <c r="C7" s="39">
        <v>45616</v>
      </c>
      <c r="D7" s="39">
        <v>45602</v>
      </c>
      <c r="E7" s="76">
        <v>1</v>
      </c>
      <c r="F7" s="39">
        <v>45614</v>
      </c>
      <c r="G7" s="46" t="str">
        <f t="shared" si="0"/>
        <v>Your order must reach us by NO LATER than 06/11/2024</v>
      </c>
    </row>
    <row r="8" spans="3:7" x14ac:dyDescent="0.3">
      <c r="C8" s="39">
        <v>45617</v>
      </c>
      <c r="D8" s="39">
        <v>45602</v>
      </c>
      <c r="E8" s="76">
        <v>1</v>
      </c>
      <c r="F8" s="39">
        <v>45615</v>
      </c>
      <c r="G8" s="46" t="str">
        <f t="shared" si="0"/>
        <v>Your order must reach us by NO LATER than 06/11/2024</v>
      </c>
    </row>
    <row r="9" spans="3:7" x14ac:dyDescent="0.3">
      <c r="C9" s="39">
        <v>45618</v>
      </c>
      <c r="D9" s="39">
        <v>45602</v>
      </c>
      <c r="E9" s="76">
        <v>1</v>
      </c>
      <c r="F9" s="39">
        <v>45616</v>
      </c>
      <c r="G9" s="46" t="s">
        <v>1693</v>
      </c>
    </row>
    <row r="10" spans="3:7" x14ac:dyDescent="0.3">
      <c r="C10" s="42">
        <v>45621</v>
      </c>
      <c r="D10" s="42">
        <v>45609</v>
      </c>
      <c r="E10" s="77">
        <v>2</v>
      </c>
      <c r="F10" s="42">
        <v>45616</v>
      </c>
      <c r="G10" s="46" t="str">
        <f t="shared" si="0"/>
        <v>Your order must reach us by NO LATER than 13/11/2024</v>
      </c>
    </row>
    <row r="11" spans="3:7" x14ac:dyDescent="0.3">
      <c r="C11" s="42">
        <v>45622</v>
      </c>
      <c r="D11" s="42">
        <v>45609</v>
      </c>
      <c r="E11" s="77">
        <v>2</v>
      </c>
      <c r="F11" s="42">
        <v>45617</v>
      </c>
      <c r="G11" s="46" t="str">
        <f t="shared" si="0"/>
        <v>Your order must reach us by NO LATER than 13/11/2024</v>
      </c>
    </row>
    <row r="12" spans="3:7" x14ac:dyDescent="0.3">
      <c r="C12" s="42">
        <v>45623</v>
      </c>
      <c r="D12" s="42">
        <v>45609</v>
      </c>
      <c r="E12" s="77">
        <v>2</v>
      </c>
      <c r="F12" s="42">
        <v>45621</v>
      </c>
      <c r="G12" s="46" t="str">
        <f t="shared" si="0"/>
        <v>Your order must reach us by NO LATER than 13/11/2024</v>
      </c>
    </row>
    <row r="13" spans="3:7" x14ac:dyDescent="0.3">
      <c r="C13" s="42">
        <v>45624</v>
      </c>
      <c r="D13" s="42">
        <v>45609</v>
      </c>
      <c r="E13" s="77">
        <v>2</v>
      </c>
      <c r="F13" s="42">
        <v>45622</v>
      </c>
      <c r="G13" s="46" t="str">
        <f t="shared" si="0"/>
        <v>Your order must reach us by NO LATER than 13/11/2024</v>
      </c>
    </row>
    <row r="14" spans="3:7" x14ac:dyDescent="0.3">
      <c r="C14" s="42">
        <v>45625</v>
      </c>
      <c r="D14" s="42">
        <v>45609</v>
      </c>
      <c r="E14" s="77">
        <v>2</v>
      </c>
      <c r="F14" s="42">
        <v>45623</v>
      </c>
      <c r="G14" s="46" t="s">
        <v>1693</v>
      </c>
    </row>
    <row r="15" spans="3:7" x14ac:dyDescent="0.3">
      <c r="C15" s="44">
        <v>45628</v>
      </c>
      <c r="D15" s="44">
        <v>45616</v>
      </c>
      <c r="E15" s="78">
        <v>3</v>
      </c>
      <c r="F15" s="44">
        <v>45623</v>
      </c>
      <c r="G15" s="46" t="str">
        <f t="shared" si="0"/>
        <v>Your order must reach us by NO LATER than 20/11/2024</v>
      </c>
    </row>
    <row r="16" spans="3:7" x14ac:dyDescent="0.3">
      <c r="C16" s="44">
        <v>45629</v>
      </c>
      <c r="D16" s="44">
        <v>45616</v>
      </c>
      <c r="E16" s="78">
        <v>3</v>
      </c>
      <c r="F16" s="44">
        <v>45624</v>
      </c>
      <c r="G16" s="46" t="str">
        <f t="shared" si="0"/>
        <v>Your order must reach us by NO LATER than 20/11/2024</v>
      </c>
    </row>
    <row r="17" spans="3:7" x14ac:dyDescent="0.3">
      <c r="C17" s="44">
        <v>45630</v>
      </c>
      <c r="D17" s="44">
        <v>45616</v>
      </c>
      <c r="E17" s="78">
        <v>3</v>
      </c>
      <c r="F17" s="44">
        <v>45628</v>
      </c>
      <c r="G17" s="46" t="str">
        <f t="shared" si="0"/>
        <v>Your order must reach us by NO LATER than 20/11/2024</v>
      </c>
    </row>
    <row r="18" spans="3:7" x14ac:dyDescent="0.3">
      <c r="C18" s="44">
        <v>45631</v>
      </c>
      <c r="D18" s="44">
        <v>45616</v>
      </c>
      <c r="E18" s="78">
        <v>3</v>
      </c>
      <c r="F18" s="44">
        <v>45629</v>
      </c>
      <c r="G18" s="46" t="str">
        <f t="shared" si="0"/>
        <v>Your order must reach us by NO LATER than 20/11/2024</v>
      </c>
    </row>
    <row r="19" spans="3:7" x14ac:dyDescent="0.3">
      <c r="C19" s="44">
        <v>45632</v>
      </c>
      <c r="D19" s="44">
        <v>45616</v>
      </c>
      <c r="E19" s="78">
        <v>3</v>
      </c>
      <c r="F19" s="44">
        <v>45630</v>
      </c>
      <c r="G19" s="46" t="str">
        <f t="shared" si="0"/>
        <v>Your order must reach us by NO LATER than 20/11/2024</v>
      </c>
    </row>
    <row r="20" spans="3:7" x14ac:dyDescent="0.3">
      <c r="C20" s="43">
        <v>45635</v>
      </c>
      <c r="D20" s="43">
        <v>45623</v>
      </c>
      <c r="E20" s="79">
        <v>4</v>
      </c>
      <c r="F20" s="43">
        <v>45630</v>
      </c>
      <c r="G20" s="46" t="str">
        <f t="shared" si="0"/>
        <v>Your order must reach us by NO LATER than 27/11/2024</v>
      </c>
    </row>
    <row r="21" spans="3:7" x14ac:dyDescent="0.3">
      <c r="C21" s="43">
        <v>45636</v>
      </c>
      <c r="D21" s="43">
        <v>45623</v>
      </c>
      <c r="E21" s="79">
        <v>4</v>
      </c>
      <c r="F21" s="43">
        <v>45631</v>
      </c>
      <c r="G21" s="46" t="str">
        <f t="shared" si="0"/>
        <v>Your order must reach us by NO LATER than 27/11/2024</v>
      </c>
    </row>
    <row r="22" spans="3:7" x14ac:dyDescent="0.3">
      <c r="C22" s="43">
        <v>45637</v>
      </c>
      <c r="D22" s="43">
        <v>45623</v>
      </c>
      <c r="E22" s="79">
        <v>4</v>
      </c>
      <c r="F22" s="43">
        <v>45635</v>
      </c>
      <c r="G22" s="46" t="str">
        <f t="shared" si="0"/>
        <v>Your order must reach us by NO LATER than 27/11/2024</v>
      </c>
    </row>
    <row r="23" spans="3:7" x14ac:dyDescent="0.3">
      <c r="C23" s="43">
        <v>45638</v>
      </c>
      <c r="D23" s="43">
        <v>45623</v>
      </c>
      <c r="E23" s="79">
        <v>4</v>
      </c>
      <c r="F23" s="43">
        <v>45633</v>
      </c>
      <c r="G23" s="46" t="str">
        <f t="shared" si="0"/>
        <v>Your order must reach us by NO LATER than 27/11/2024</v>
      </c>
    </row>
    <row r="24" spans="3:7" x14ac:dyDescent="0.3">
      <c r="C24" s="43">
        <v>45639</v>
      </c>
      <c r="D24" s="43">
        <v>45623</v>
      </c>
      <c r="E24" s="79">
        <v>4</v>
      </c>
      <c r="F24" s="43">
        <v>45634</v>
      </c>
      <c r="G24" s="46" t="str">
        <f t="shared" si="0"/>
        <v>Your order must reach us by NO LATER than 27/11/2024</v>
      </c>
    </row>
    <row r="25" spans="3:7" x14ac:dyDescent="0.3">
      <c r="C25" s="80">
        <v>45642</v>
      </c>
      <c r="D25" s="80">
        <v>45630</v>
      </c>
      <c r="E25" s="81">
        <v>5</v>
      </c>
      <c r="F25" s="80">
        <v>45637</v>
      </c>
      <c r="G25" s="46" t="str">
        <f t="shared" si="0"/>
        <v>Your order must reach us by NO LATER than 04/12/2024</v>
      </c>
    </row>
    <row r="26" spans="3:7" x14ac:dyDescent="0.3">
      <c r="C26" s="80">
        <v>45643</v>
      </c>
      <c r="D26" s="80">
        <v>45630</v>
      </c>
      <c r="E26" s="81">
        <v>5</v>
      </c>
      <c r="F26" s="80">
        <v>45637</v>
      </c>
      <c r="G26" s="46" t="str">
        <f t="shared" si="0"/>
        <v>Your order must reach us by NO LATER than 04/12/2024</v>
      </c>
    </row>
    <row r="27" spans="3:7" x14ac:dyDescent="0.3">
      <c r="C27" s="80">
        <v>45644</v>
      </c>
      <c r="D27" s="80">
        <v>45630</v>
      </c>
      <c r="E27" s="81">
        <v>5</v>
      </c>
      <c r="F27" s="80">
        <v>45642</v>
      </c>
      <c r="G27" s="46" t="str">
        <f t="shared" si="0"/>
        <v>Your order must reach us by NO LATER than 04/12/2024</v>
      </c>
    </row>
    <row r="28" spans="3:7" x14ac:dyDescent="0.3">
      <c r="C28" s="80">
        <v>45645</v>
      </c>
      <c r="D28" s="80">
        <v>45630</v>
      </c>
      <c r="E28" s="81">
        <v>5</v>
      </c>
      <c r="F28" s="80">
        <v>45643</v>
      </c>
      <c r="G28" s="46" t="str">
        <f t="shared" si="0"/>
        <v>Your order must reach us by NO LATER than 04/12/2024</v>
      </c>
    </row>
    <row r="29" spans="3:7" x14ac:dyDescent="0.3">
      <c r="C29" s="40"/>
      <c r="D29" s="41"/>
      <c r="F29" s="41"/>
    </row>
    <row r="30" spans="3:7" x14ac:dyDescent="0.3">
      <c r="C30" s="40"/>
      <c r="D30" s="41"/>
      <c r="F30" s="41"/>
    </row>
    <row r="31" spans="3:7" x14ac:dyDescent="0.3">
      <c r="C31" s="40"/>
      <c r="D31" s="41"/>
      <c r="F31" s="41"/>
    </row>
    <row r="32" spans="3:7" x14ac:dyDescent="0.3">
      <c r="C32" s="40"/>
      <c r="D32" s="41"/>
      <c r="F32" s="4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E9D9-8499-4E42-8BCC-732FEC0BE89B}">
  <sheetPr codeName="Sheet5"/>
  <dimension ref="A1:N3458"/>
  <sheetViews>
    <sheetView topLeftCell="A791" workbookViewId="0">
      <selection activeCell="C6" sqref="C6:D6"/>
    </sheetView>
  </sheetViews>
  <sheetFormatPr defaultColWidth="8.77734375" defaultRowHeight="14.4" x14ac:dyDescent="0.3"/>
  <cols>
    <col min="1" max="1" width="49" style="51" customWidth="1"/>
    <col min="2" max="2" width="53" style="51" customWidth="1"/>
    <col min="3" max="3" width="37" style="51" customWidth="1"/>
    <col min="4" max="4" width="49" style="51" customWidth="1"/>
    <col min="5" max="5" width="45" style="51" bestFit="1" customWidth="1"/>
    <col min="6" max="9" width="8.77734375" style="51"/>
    <col min="10" max="10" width="52.21875" style="51" bestFit="1" customWidth="1"/>
    <col min="11" max="13" width="8.77734375" style="51"/>
    <col min="14" max="14" width="52.21875" style="51" bestFit="1" customWidth="1"/>
    <col min="15" max="16384" width="8.77734375" style="51"/>
  </cols>
  <sheetData>
    <row r="1" spans="1:10" x14ac:dyDescent="0.3">
      <c r="A1" s="49"/>
      <c r="B1" s="49"/>
      <c r="C1" s="49"/>
      <c r="D1" s="49"/>
      <c r="E1" s="50"/>
    </row>
    <row r="2" spans="1:10" ht="15.6" x14ac:dyDescent="0.3">
      <c r="A2" s="52" t="s">
        <v>170</v>
      </c>
      <c r="B2" s="52" t="s">
        <v>171</v>
      </c>
      <c r="C2" s="52" t="s">
        <v>172</v>
      </c>
      <c r="D2" s="52" t="s">
        <v>170</v>
      </c>
      <c r="E2" s="50" t="s">
        <v>171</v>
      </c>
    </row>
    <row r="3" spans="1:10" ht="15.6" x14ac:dyDescent="0.3">
      <c r="A3" s="59" t="s">
        <v>173</v>
      </c>
      <c r="B3" s="53" t="s">
        <v>174</v>
      </c>
      <c r="C3" s="53" t="s">
        <v>175</v>
      </c>
      <c r="D3" s="53" t="s">
        <v>173</v>
      </c>
      <c r="E3" s="50" t="s">
        <v>174</v>
      </c>
      <c r="J3" s="53" t="s">
        <v>174</v>
      </c>
    </row>
    <row r="4" spans="1:10" ht="15.6" x14ac:dyDescent="0.3">
      <c r="A4" s="53" t="s">
        <v>176</v>
      </c>
      <c r="B4" s="53" t="s">
        <v>177</v>
      </c>
      <c r="C4" s="53" t="s">
        <v>178</v>
      </c>
      <c r="D4" s="53" t="s">
        <v>176</v>
      </c>
      <c r="E4" s="54" t="s">
        <v>177</v>
      </c>
      <c r="J4" s="53" t="s">
        <v>177</v>
      </c>
    </row>
    <row r="5" spans="1:10" ht="15.6" x14ac:dyDescent="0.3">
      <c r="A5" s="53" t="s">
        <v>179</v>
      </c>
      <c r="B5" s="53" t="s">
        <v>177</v>
      </c>
      <c r="C5" s="53" t="s">
        <v>180</v>
      </c>
      <c r="D5" s="53" t="s">
        <v>179</v>
      </c>
      <c r="E5" s="54" t="s">
        <v>177</v>
      </c>
      <c r="J5" s="53" t="s">
        <v>181</v>
      </c>
    </row>
    <row r="6" spans="1:10" ht="15.6" x14ac:dyDescent="0.3">
      <c r="A6" s="53" t="s">
        <v>182</v>
      </c>
      <c r="B6" s="53" t="s">
        <v>181</v>
      </c>
      <c r="C6" s="53" t="s">
        <v>183</v>
      </c>
      <c r="D6" s="53" t="s">
        <v>182</v>
      </c>
      <c r="E6" s="54" t="s">
        <v>181</v>
      </c>
      <c r="J6" s="53" t="s">
        <v>184</v>
      </c>
    </row>
    <row r="7" spans="1:10" ht="15.6" x14ac:dyDescent="0.3">
      <c r="A7" s="53" t="s">
        <v>185</v>
      </c>
      <c r="B7" s="53" t="s">
        <v>181</v>
      </c>
      <c r="C7" s="53" t="s">
        <v>186</v>
      </c>
      <c r="D7" s="53" t="s">
        <v>185</v>
      </c>
      <c r="E7" s="54" t="s">
        <v>181</v>
      </c>
      <c r="J7" s="53" t="s">
        <v>187</v>
      </c>
    </row>
    <row r="8" spans="1:10" ht="15.6" x14ac:dyDescent="0.3">
      <c r="A8" s="53" t="s">
        <v>188</v>
      </c>
      <c r="B8" s="53" t="s">
        <v>184</v>
      </c>
      <c r="C8" s="53" t="s">
        <v>189</v>
      </c>
      <c r="D8" s="53" t="s">
        <v>188</v>
      </c>
      <c r="E8" s="54" t="s">
        <v>184</v>
      </c>
      <c r="J8" s="53" t="s">
        <v>190</v>
      </c>
    </row>
    <row r="9" spans="1:10" ht="15.6" x14ac:dyDescent="0.3">
      <c r="A9" s="53" t="s">
        <v>191</v>
      </c>
      <c r="B9" s="53" t="s">
        <v>187</v>
      </c>
      <c r="C9" s="53" t="s">
        <v>192</v>
      </c>
      <c r="D9" s="53" t="s">
        <v>191</v>
      </c>
      <c r="E9" s="54" t="s">
        <v>187</v>
      </c>
      <c r="J9" s="53" t="s">
        <v>193</v>
      </c>
    </row>
    <row r="10" spans="1:10" ht="15.6" x14ac:dyDescent="0.3">
      <c r="A10" s="55" t="s">
        <v>194</v>
      </c>
      <c r="B10" s="55" t="s">
        <v>187</v>
      </c>
      <c r="C10" s="55" t="s">
        <v>195</v>
      </c>
      <c r="D10" s="55" t="s">
        <v>194</v>
      </c>
      <c r="E10" s="54" t="s">
        <v>187</v>
      </c>
      <c r="J10" s="55" t="s">
        <v>196</v>
      </c>
    </row>
    <row r="11" spans="1:10" ht="15.6" x14ac:dyDescent="0.3">
      <c r="A11" s="55" t="s">
        <v>197</v>
      </c>
      <c r="B11" s="55" t="s">
        <v>190</v>
      </c>
      <c r="C11" s="55" t="s">
        <v>198</v>
      </c>
      <c r="D11" s="55" t="s">
        <v>197</v>
      </c>
      <c r="E11" s="54" t="s">
        <v>190</v>
      </c>
      <c r="J11" s="55" t="s">
        <v>199</v>
      </c>
    </row>
    <row r="12" spans="1:10" ht="15.6" x14ac:dyDescent="0.3">
      <c r="A12" s="55" t="s">
        <v>200</v>
      </c>
      <c r="B12" s="55" t="s">
        <v>193</v>
      </c>
      <c r="C12" s="55" t="s">
        <v>201</v>
      </c>
      <c r="D12" s="55" t="s">
        <v>200</v>
      </c>
      <c r="E12" s="54" t="s">
        <v>193</v>
      </c>
      <c r="J12" s="55" t="s">
        <v>202</v>
      </c>
    </row>
    <row r="13" spans="1:10" ht="15.6" x14ac:dyDescent="0.3">
      <c r="A13" s="55" t="s">
        <v>203</v>
      </c>
      <c r="B13" s="55" t="s">
        <v>196</v>
      </c>
      <c r="C13" s="55" t="s">
        <v>204</v>
      </c>
      <c r="D13" s="55" t="s">
        <v>203</v>
      </c>
      <c r="E13" s="54" t="s">
        <v>196</v>
      </c>
      <c r="J13" s="55" t="s">
        <v>205</v>
      </c>
    </row>
    <row r="14" spans="1:10" ht="15.6" x14ac:dyDescent="0.3">
      <c r="A14" s="55" t="s">
        <v>206</v>
      </c>
      <c r="B14" s="55" t="s">
        <v>199</v>
      </c>
      <c r="C14" s="55" t="s">
        <v>207</v>
      </c>
      <c r="D14" s="55" t="s">
        <v>206</v>
      </c>
      <c r="E14" s="54" t="s">
        <v>199</v>
      </c>
      <c r="J14" s="55" t="s">
        <v>208</v>
      </c>
    </row>
    <row r="15" spans="1:10" ht="15.6" x14ac:dyDescent="0.3">
      <c r="A15" s="55" t="s">
        <v>209</v>
      </c>
      <c r="B15" s="55" t="s">
        <v>202</v>
      </c>
      <c r="C15" s="55" t="s">
        <v>210</v>
      </c>
      <c r="D15" s="55" t="s">
        <v>209</v>
      </c>
      <c r="E15" s="54" t="s">
        <v>202</v>
      </c>
      <c r="J15" s="55" t="s">
        <v>211</v>
      </c>
    </row>
    <row r="16" spans="1:10" ht="15.6" x14ac:dyDescent="0.3">
      <c r="A16" s="55" t="s">
        <v>212</v>
      </c>
      <c r="B16" s="55" t="s">
        <v>202</v>
      </c>
      <c r="C16" s="55" t="s">
        <v>213</v>
      </c>
      <c r="D16" s="55" t="s">
        <v>212</v>
      </c>
      <c r="E16" s="54" t="s">
        <v>202</v>
      </c>
      <c r="J16" s="55" t="s">
        <v>214</v>
      </c>
    </row>
    <row r="17" spans="1:10" ht="15.6" x14ac:dyDescent="0.3">
      <c r="A17" s="55" t="s">
        <v>215</v>
      </c>
      <c r="B17" s="55" t="s">
        <v>205</v>
      </c>
      <c r="C17" s="55" t="s">
        <v>216</v>
      </c>
      <c r="D17" s="55" t="s">
        <v>215</v>
      </c>
      <c r="E17" s="54" t="s">
        <v>205</v>
      </c>
      <c r="J17" s="55" t="s">
        <v>217</v>
      </c>
    </row>
    <row r="18" spans="1:10" ht="15.6" x14ac:dyDescent="0.3">
      <c r="A18" s="55" t="s">
        <v>218</v>
      </c>
      <c r="B18" s="55" t="s">
        <v>208</v>
      </c>
      <c r="C18" s="55" t="s">
        <v>219</v>
      </c>
      <c r="D18" s="55" t="s">
        <v>218</v>
      </c>
      <c r="E18" s="54" t="s">
        <v>208</v>
      </c>
      <c r="J18" s="55" t="s">
        <v>220</v>
      </c>
    </row>
    <row r="19" spans="1:10" ht="15.6" x14ac:dyDescent="0.3">
      <c r="A19" s="55" t="s">
        <v>221</v>
      </c>
      <c r="B19" s="55" t="s">
        <v>211</v>
      </c>
      <c r="C19" s="55" t="s">
        <v>222</v>
      </c>
      <c r="D19" s="55" t="s">
        <v>221</v>
      </c>
      <c r="E19" s="54" t="s">
        <v>211</v>
      </c>
      <c r="J19" s="55" t="s">
        <v>223</v>
      </c>
    </row>
    <row r="20" spans="1:10" ht="15.6" x14ac:dyDescent="0.3">
      <c r="A20" s="55" t="s">
        <v>224</v>
      </c>
      <c r="B20" s="55" t="s">
        <v>211</v>
      </c>
      <c r="C20" s="55" t="s">
        <v>225</v>
      </c>
      <c r="D20" s="55" t="s">
        <v>224</v>
      </c>
      <c r="E20" s="54" t="s">
        <v>211</v>
      </c>
      <c r="J20" s="55" t="s">
        <v>226</v>
      </c>
    </row>
    <row r="21" spans="1:10" ht="15.6" x14ac:dyDescent="0.3">
      <c r="A21" s="55" t="s">
        <v>227</v>
      </c>
      <c r="B21" s="55" t="s">
        <v>211</v>
      </c>
      <c r="C21" s="55" t="s">
        <v>228</v>
      </c>
      <c r="D21" s="55" t="s">
        <v>227</v>
      </c>
      <c r="E21" s="54" t="s">
        <v>211</v>
      </c>
      <c r="J21" s="55" t="s">
        <v>229</v>
      </c>
    </row>
    <row r="22" spans="1:10" ht="15.6" x14ac:dyDescent="0.3">
      <c r="A22" s="55" t="s">
        <v>230</v>
      </c>
      <c r="B22" s="55" t="s">
        <v>211</v>
      </c>
      <c r="C22" s="55" t="s">
        <v>231</v>
      </c>
      <c r="D22" s="55" t="s">
        <v>230</v>
      </c>
      <c r="E22" s="54" t="s">
        <v>211</v>
      </c>
      <c r="J22" s="55" t="s">
        <v>232</v>
      </c>
    </row>
    <row r="23" spans="1:10" ht="15.6" x14ac:dyDescent="0.3">
      <c r="A23" s="55" t="s">
        <v>233</v>
      </c>
      <c r="B23" s="55" t="s">
        <v>211</v>
      </c>
      <c r="C23" s="55" t="s">
        <v>234</v>
      </c>
      <c r="D23" s="55" t="s">
        <v>233</v>
      </c>
      <c r="E23" s="54" t="s">
        <v>211</v>
      </c>
      <c r="J23" s="55" t="s">
        <v>235</v>
      </c>
    </row>
    <row r="24" spans="1:10" ht="15.6" x14ac:dyDescent="0.3">
      <c r="A24" s="55" t="s">
        <v>236</v>
      </c>
      <c r="B24" s="55" t="s">
        <v>211</v>
      </c>
      <c r="C24" s="55" t="s">
        <v>237</v>
      </c>
      <c r="D24" s="55" t="s">
        <v>236</v>
      </c>
      <c r="E24" s="54" t="s">
        <v>211</v>
      </c>
      <c r="J24" s="55" t="s">
        <v>238</v>
      </c>
    </row>
    <row r="25" spans="1:10" ht="15.6" x14ac:dyDescent="0.3">
      <c r="A25" s="55" t="s">
        <v>236</v>
      </c>
      <c r="B25" s="55" t="s">
        <v>211</v>
      </c>
      <c r="C25" s="55" t="s">
        <v>239</v>
      </c>
      <c r="D25" s="55" t="s">
        <v>236</v>
      </c>
      <c r="E25" s="54" t="s">
        <v>211</v>
      </c>
      <c r="J25" s="55" t="s">
        <v>240</v>
      </c>
    </row>
    <row r="26" spans="1:10" ht="15.6" x14ac:dyDescent="0.3">
      <c r="A26" s="55" t="s">
        <v>241</v>
      </c>
      <c r="B26" s="55" t="s">
        <v>211</v>
      </c>
      <c r="C26" s="55" t="s">
        <v>242</v>
      </c>
      <c r="D26" s="55" t="s">
        <v>241</v>
      </c>
      <c r="E26" s="54" t="s">
        <v>211</v>
      </c>
      <c r="J26" s="55" t="s">
        <v>243</v>
      </c>
    </row>
    <row r="27" spans="1:10" ht="15.6" x14ac:dyDescent="0.3">
      <c r="A27" s="55" t="s">
        <v>221</v>
      </c>
      <c r="B27" s="55" t="s">
        <v>211</v>
      </c>
      <c r="C27" s="55" t="s">
        <v>244</v>
      </c>
      <c r="D27" s="55" t="s">
        <v>221</v>
      </c>
      <c r="E27" s="54" t="s">
        <v>211</v>
      </c>
      <c r="J27" s="55" t="s">
        <v>245</v>
      </c>
    </row>
    <row r="28" spans="1:10" ht="15.6" x14ac:dyDescent="0.3">
      <c r="A28" s="55" t="s">
        <v>221</v>
      </c>
      <c r="B28" s="55" t="s">
        <v>211</v>
      </c>
      <c r="C28" s="55" t="s">
        <v>246</v>
      </c>
      <c r="D28" s="55" t="s">
        <v>221</v>
      </c>
      <c r="E28" s="54" t="s">
        <v>211</v>
      </c>
      <c r="J28" s="55" t="s">
        <v>247</v>
      </c>
    </row>
    <row r="29" spans="1:10" ht="15.6" x14ac:dyDescent="0.3">
      <c r="A29" s="55" t="s">
        <v>248</v>
      </c>
      <c r="B29" s="55" t="s">
        <v>211</v>
      </c>
      <c r="C29" s="55" t="s">
        <v>249</v>
      </c>
      <c r="D29" s="55" t="s">
        <v>248</v>
      </c>
      <c r="E29" s="54" t="s">
        <v>211</v>
      </c>
      <c r="J29" s="55" t="s">
        <v>250</v>
      </c>
    </row>
    <row r="30" spans="1:10" ht="15.6" x14ac:dyDescent="0.3">
      <c r="A30" s="55" t="s">
        <v>251</v>
      </c>
      <c r="B30" s="55" t="s">
        <v>211</v>
      </c>
      <c r="C30" s="55" t="s">
        <v>252</v>
      </c>
      <c r="D30" s="55" t="s">
        <v>251</v>
      </c>
      <c r="E30" s="54" t="s">
        <v>211</v>
      </c>
      <c r="J30" s="55" t="s">
        <v>253</v>
      </c>
    </row>
    <row r="31" spans="1:10" ht="15.6" x14ac:dyDescent="0.3">
      <c r="A31" s="55" t="s">
        <v>254</v>
      </c>
      <c r="B31" s="55" t="s">
        <v>211</v>
      </c>
      <c r="C31" s="55" t="s">
        <v>255</v>
      </c>
      <c r="D31" s="55" t="s">
        <v>254</v>
      </c>
      <c r="E31" s="54" t="s">
        <v>211</v>
      </c>
      <c r="J31" s="55" t="s">
        <v>256</v>
      </c>
    </row>
    <row r="32" spans="1:10" ht="15.6" x14ac:dyDescent="0.3">
      <c r="A32" s="55" t="s">
        <v>257</v>
      </c>
      <c r="B32" s="55" t="s">
        <v>211</v>
      </c>
      <c r="C32" s="55" t="s">
        <v>258</v>
      </c>
      <c r="D32" s="55" t="s">
        <v>257</v>
      </c>
      <c r="E32" s="54" t="s">
        <v>211</v>
      </c>
      <c r="J32" s="55" t="s">
        <v>259</v>
      </c>
    </row>
    <row r="33" spans="1:10" ht="15.6" x14ac:dyDescent="0.3">
      <c r="A33" s="55" t="s">
        <v>260</v>
      </c>
      <c r="B33" s="55" t="s">
        <v>211</v>
      </c>
      <c r="C33" s="55" t="s">
        <v>239</v>
      </c>
      <c r="D33" s="55" t="s">
        <v>260</v>
      </c>
      <c r="E33" s="54" t="s">
        <v>211</v>
      </c>
      <c r="J33" s="55" t="s">
        <v>261</v>
      </c>
    </row>
    <row r="34" spans="1:10" ht="15.6" x14ac:dyDescent="0.3">
      <c r="A34" s="55" t="s">
        <v>262</v>
      </c>
      <c r="B34" s="55" t="s">
        <v>214</v>
      </c>
      <c r="C34" s="55" t="s">
        <v>263</v>
      </c>
      <c r="D34" s="55" t="s">
        <v>262</v>
      </c>
      <c r="E34" s="54" t="s">
        <v>214</v>
      </c>
      <c r="J34" s="55" t="s">
        <v>264</v>
      </c>
    </row>
    <row r="35" spans="1:10" ht="15.6" x14ac:dyDescent="0.3">
      <c r="A35" s="55" t="s">
        <v>265</v>
      </c>
      <c r="B35" s="55" t="s">
        <v>217</v>
      </c>
      <c r="C35" s="55" t="s">
        <v>266</v>
      </c>
      <c r="D35" s="55" t="s">
        <v>265</v>
      </c>
      <c r="E35" s="54" t="s">
        <v>217</v>
      </c>
      <c r="J35" s="55" t="s">
        <v>267</v>
      </c>
    </row>
    <row r="36" spans="1:10" ht="15.6" x14ac:dyDescent="0.3">
      <c r="A36" s="55" t="s">
        <v>268</v>
      </c>
      <c r="B36" s="55" t="s">
        <v>220</v>
      </c>
      <c r="C36" s="55" t="s">
        <v>269</v>
      </c>
      <c r="D36" s="55" t="s">
        <v>268</v>
      </c>
      <c r="E36" s="54" t="s">
        <v>220</v>
      </c>
      <c r="J36" s="55" t="s">
        <v>270</v>
      </c>
    </row>
    <row r="37" spans="1:10" ht="15.6" x14ac:dyDescent="0.3">
      <c r="A37" s="55" t="s">
        <v>271</v>
      </c>
      <c r="B37" s="55" t="s">
        <v>223</v>
      </c>
      <c r="C37" s="55" t="s">
        <v>272</v>
      </c>
      <c r="D37" s="55" t="s">
        <v>271</v>
      </c>
      <c r="E37" s="54" t="s">
        <v>223</v>
      </c>
      <c r="J37" s="55" t="s">
        <v>273</v>
      </c>
    </row>
    <row r="38" spans="1:10" ht="15.6" x14ac:dyDescent="0.3">
      <c r="A38" s="55" t="s">
        <v>274</v>
      </c>
      <c r="B38" s="55" t="s">
        <v>226</v>
      </c>
      <c r="C38" s="55" t="s">
        <v>275</v>
      </c>
      <c r="D38" s="55" t="s">
        <v>274</v>
      </c>
      <c r="E38" s="54" t="s">
        <v>226</v>
      </c>
      <c r="J38" s="55" t="s">
        <v>276</v>
      </c>
    </row>
    <row r="39" spans="1:10" ht="15.6" x14ac:dyDescent="0.3">
      <c r="A39" s="55" t="s">
        <v>277</v>
      </c>
      <c r="B39" s="55" t="s">
        <v>229</v>
      </c>
      <c r="C39" s="55" t="s">
        <v>278</v>
      </c>
      <c r="D39" s="55" t="s">
        <v>277</v>
      </c>
      <c r="E39" s="54" t="s">
        <v>229</v>
      </c>
      <c r="J39" s="55" t="s">
        <v>279</v>
      </c>
    </row>
    <row r="40" spans="1:10" ht="15.6" x14ac:dyDescent="0.3">
      <c r="A40" s="55" t="s">
        <v>280</v>
      </c>
      <c r="B40" s="55" t="s">
        <v>232</v>
      </c>
      <c r="C40" s="55" t="s">
        <v>281</v>
      </c>
      <c r="D40" s="55" t="s">
        <v>280</v>
      </c>
      <c r="E40" s="54" t="s">
        <v>232</v>
      </c>
      <c r="J40" s="55" t="s">
        <v>282</v>
      </c>
    </row>
    <row r="41" spans="1:10" ht="15.6" x14ac:dyDescent="0.3">
      <c r="A41" s="55" t="s">
        <v>283</v>
      </c>
      <c r="B41" s="55" t="s">
        <v>232</v>
      </c>
      <c r="C41" s="55" t="s">
        <v>284</v>
      </c>
      <c r="D41" s="55" t="s">
        <v>283</v>
      </c>
      <c r="E41" s="54" t="s">
        <v>232</v>
      </c>
      <c r="J41" s="55" t="s">
        <v>285</v>
      </c>
    </row>
    <row r="42" spans="1:10" ht="15.6" x14ac:dyDescent="0.3">
      <c r="A42" s="55" t="s">
        <v>286</v>
      </c>
      <c r="B42" s="55" t="s">
        <v>232</v>
      </c>
      <c r="C42" s="55" t="s">
        <v>287</v>
      </c>
      <c r="D42" s="55" t="s">
        <v>286</v>
      </c>
      <c r="E42" s="54" t="s">
        <v>232</v>
      </c>
      <c r="J42" s="55" t="s">
        <v>288</v>
      </c>
    </row>
    <row r="43" spans="1:10" ht="15.6" x14ac:dyDescent="0.3">
      <c r="A43" s="55" t="s">
        <v>289</v>
      </c>
      <c r="B43" s="55" t="s">
        <v>232</v>
      </c>
      <c r="C43" s="55" t="s">
        <v>290</v>
      </c>
      <c r="D43" s="55" t="s">
        <v>289</v>
      </c>
      <c r="E43" s="54" t="s">
        <v>232</v>
      </c>
      <c r="J43" s="55" t="s">
        <v>291</v>
      </c>
    </row>
    <row r="44" spans="1:10" ht="15.6" x14ac:dyDescent="0.3">
      <c r="A44" s="55" t="s">
        <v>292</v>
      </c>
      <c r="B44" s="55" t="s">
        <v>232</v>
      </c>
      <c r="C44" s="55" t="s">
        <v>293</v>
      </c>
      <c r="D44" s="55" t="s">
        <v>292</v>
      </c>
      <c r="E44" s="54" t="s">
        <v>232</v>
      </c>
      <c r="J44" s="55" t="s">
        <v>294</v>
      </c>
    </row>
    <row r="45" spans="1:10" ht="15.6" x14ac:dyDescent="0.3">
      <c r="A45" s="55" t="s">
        <v>295</v>
      </c>
      <c r="B45" s="55" t="s">
        <v>232</v>
      </c>
      <c r="C45" s="55" t="s">
        <v>296</v>
      </c>
      <c r="D45" s="55" t="s">
        <v>295</v>
      </c>
      <c r="E45" s="54" t="s">
        <v>232</v>
      </c>
      <c r="J45" s="55" t="s">
        <v>297</v>
      </c>
    </row>
    <row r="46" spans="1:10" ht="15.6" x14ac:dyDescent="0.3">
      <c r="A46" s="55" t="s">
        <v>298</v>
      </c>
      <c r="B46" s="55" t="s">
        <v>232</v>
      </c>
      <c r="C46" s="55" t="s">
        <v>299</v>
      </c>
      <c r="D46" s="55" t="s">
        <v>298</v>
      </c>
      <c r="E46" s="54" t="s">
        <v>232</v>
      </c>
      <c r="J46" s="55" t="s">
        <v>300</v>
      </c>
    </row>
    <row r="47" spans="1:10" ht="15.6" x14ac:dyDescent="0.3">
      <c r="A47" s="55" t="s">
        <v>301</v>
      </c>
      <c r="B47" s="55" t="s">
        <v>232</v>
      </c>
      <c r="C47" s="55" t="s">
        <v>302</v>
      </c>
      <c r="D47" s="55" t="s">
        <v>301</v>
      </c>
      <c r="E47" s="54" t="s">
        <v>232</v>
      </c>
      <c r="J47" s="55" t="s">
        <v>303</v>
      </c>
    </row>
    <row r="48" spans="1:10" ht="15.6" x14ac:dyDescent="0.3">
      <c r="A48" s="55" t="s">
        <v>304</v>
      </c>
      <c r="B48" s="55" t="s">
        <v>232</v>
      </c>
      <c r="C48" s="55" t="s">
        <v>305</v>
      </c>
      <c r="D48" s="55" t="s">
        <v>304</v>
      </c>
      <c r="E48" s="54" t="s">
        <v>232</v>
      </c>
      <c r="J48" s="55" t="s">
        <v>306</v>
      </c>
    </row>
    <row r="49" spans="1:10" ht="15.6" x14ac:dyDescent="0.3">
      <c r="A49" s="55" t="s">
        <v>203</v>
      </c>
      <c r="B49" s="55" t="s">
        <v>232</v>
      </c>
      <c r="C49" s="55" t="s">
        <v>307</v>
      </c>
      <c r="D49" s="55" t="s">
        <v>203</v>
      </c>
      <c r="E49" s="54" t="s">
        <v>232</v>
      </c>
      <c r="J49" s="55" t="s">
        <v>308</v>
      </c>
    </row>
    <row r="50" spans="1:10" ht="15.6" x14ac:dyDescent="0.3">
      <c r="A50" s="55" t="s">
        <v>309</v>
      </c>
      <c r="B50" s="55" t="s">
        <v>232</v>
      </c>
      <c r="C50" s="55" t="s">
        <v>310</v>
      </c>
      <c r="D50" s="55" t="s">
        <v>309</v>
      </c>
      <c r="E50" s="54" t="s">
        <v>232</v>
      </c>
      <c r="J50" s="55" t="s">
        <v>311</v>
      </c>
    </row>
    <row r="51" spans="1:10" ht="15.6" x14ac:dyDescent="0.3">
      <c r="A51" s="55" t="s">
        <v>312</v>
      </c>
      <c r="B51" s="55" t="s">
        <v>232</v>
      </c>
      <c r="C51" s="55" t="s">
        <v>313</v>
      </c>
      <c r="D51" s="55" t="s">
        <v>312</v>
      </c>
      <c r="E51" s="54" t="s">
        <v>232</v>
      </c>
      <c r="J51" s="55" t="s">
        <v>314</v>
      </c>
    </row>
    <row r="52" spans="1:10" ht="15.6" x14ac:dyDescent="0.3">
      <c r="A52" s="55" t="s">
        <v>315</v>
      </c>
      <c r="B52" s="55" t="s">
        <v>232</v>
      </c>
      <c r="C52" s="55" t="s">
        <v>316</v>
      </c>
      <c r="D52" s="55" t="s">
        <v>315</v>
      </c>
      <c r="E52" s="54" t="s">
        <v>232</v>
      </c>
      <c r="J52" s="55" t="s">
        <v>317</v>
      </c>
    </row>
    <row r="53" spans="1:10" ht="15.6" x14ac:dyDescent="0.3">
      <c r="A53" s="55" t="s">
        <v>318</v>
      </c>
      <c r="B53" s="55" t="s">
        <v>232</v>
      </c>
      <c r="C53" s="55" t="s">
        <v>319</v>
      </c>
      <c r="D53" s="55" t="s">
        <v>318</v>
      </c>
      <c r="E53" s="54" t="s">
        <v>232</v>
      </c>
      <c r="J53" s="55" t="s">
        <v>320</v>
      </c>
    </row>
    <row r="54" spans="1:10" ht="15.6" x14ac:dyDescent="0.3">
      <c r="A54" s="55" t="s">
        <v>321</v>
      </c>
      <c r="B54" s="55" t="s">
        <v>232</v>
      </c>
      <c r="C54" s="55" t="s">
        <v>322</v>
      </c>
      <c r="D54" s="55" t="s">
        <v>321</v>
      </c>
      <c r="E54" s="54" t="s">
        <v>232</v>
      </c>
      <c r="J54" s="55" t="s">
        <v>323</v>
      </c>
    </row>
    <row r="55" spans="1:10" ht="15.6" x14ac:dyDescent="0.3">
      <c r="A55" s="55" t="s">
        <v>324</v>
      </c>
      <c r="B55" s="55" t="s">
        <v>232</v>
      </c>
      <c r="C55" s="55" t="s">
        <v>325</v>
      </c>
      <c r="D55" s="55" t="s">
        <v>324</v>
      </c>
      <c r="E55" s="54" t="s">
        <v>232</v>
      </c>
      <c r="J55" s="55" t="s">
        <v>326</v>
      </c>
    </row>
    <row r="56" spans="1:10" ht="15.6" x14ac:dyDescent="0.3">
      <c r="A56" s="55" t="s">
        <v>327</v>
      </c>
      <c r="B56" s="55" t="s">
        <v>232</v>
      </c>
      <c r="C56" s="55" t="s">
        <v>328</v>
      </c>
      <c r="D56" s="55" t="s">
        <v>327</v>
      </c>
      <c r="E56" s="54" t="s">
        <v>232</v>
      </c>
      <c r="J56" s="55" t="s">
        <v>329</v>
      </c>
    </row>
    <row r="57" spans="1:10" ht="15.6" x14ac:dyDescent="0.3">
      <c r="A57" s="55" t="s">
        <v>330</v>
      </c>
      <c r="B57" s="55" t="s">
        <v>232</v>
      </c>
      <c r="C57" s="55" t="s">
        <v>331</v>
      </c>
      <c r="D57" s="55" t="s">
        <v>330</v>
      </c>
      <c r="E57" s="54" t="s">
        <v>232</v>
      </c>
      <c r="J57" s="55" t="s">
        <v>332</v>
      </c>
    </row>
    <row r="58" spans="1:10" ht="15.6" x14ac:dyDescent="0.3">
      <c r="A58" s="55" t="s">
        <v>333</v>
      </c>
      <c r="B58" s="55" t="s">
        <v>232</v>
      </c>
      <c r="C58" s="55" t="s">
        <v>334</v>
      </c>
      <c r="D58" s="55" t="s">
        <v>333</v>
      </c>
      <c r="E58" s="54" t="s">
        <v>232</v>
      </c>
      <c r="J58" s="55" t="s">
        <v>335</v>
      </c>
    </row>
    <row r="59" spans="1:10" ht="15.6" x14ac:dyDescent="0.3">
      <c r="A59" s="55" t="s">
        <v>336</v>
      </c>
      <c r="B59" s="55" t="s">
        <v>232</v>
      </c>
      <c r="C59" s="55" t="s">
        <v>337</v>
      </c>
      <c r="D59" s="55" t="s">
        <v>336</v>
      </c>
      <c r="E59" s="54" t="s">
        <v>232</v>
      </c>
      <c r="J59" s="55" t="s">
        <v>338</v>
      </c>
    </row>
    <row r="60" spans="1:10" ht="15.6" x14ac:dyDescent="0.3">
      <c r="A60" s="55" t="s">
        <v>339</v>
      </c>
      <c r="B60" s="55" t="s">
        <v>232</v>
      </c>
      <c r="C60" s="55" t="s">
        <v>340</v>
      </c>
      <c r="D60" s="55" t="s">
        <v>339</v>
      </c>
      <c r="E60" s="54" t="s">
        <v>232</v>
      </c>
      <c r="J60" s="56" t="s">
        <v>341</v>
      </c>
    </row>
    <row r="61" spans="1:10" ht="15.6" x14ac:dyDescent="0.3">
      <c r="A61" s="55" t="s">
        <v>342</v>
      </c>
      <c r="B61" s="55" t="s">
        <v>232</v>
      </c>
      <c r="C61" s="55" t="s">
        <v>343</v>
      </c>
      <c r="D61" s="55" t="s">
        <v>342</v>
      </c>
      <c r="E61" s="54" t="s">
        <v>232</v>
      </c>
      <c r="J61" s="56" t="s">
        <v>344</v>
      </c>
    </row>
    <row r="62" spans="1:10" ht="15.6" x14ac:dyDescent="0.3">
      <c r="A62" s="55" t="s">
        <v>345</v>
      </c>
      <c r="B62" s="55" t="s">
        <v>232</v>
      </c>
      <c r="C62" s="55" t="s">
        <v>346</v>
      </c>
      <c r="D62" s="55" t="s">
        <v>345</v>
      </c>
      <c r="E62" s="54" t="s">
        <v>232</v>
      </c>
      <c r="J62" s="55" t="s">
        <v>347</v>
      </c>
    </row>
    <row r="63" spans="1:10" ht="15.6" x14ac:dyDescent="0.3">
      <c r="A63" s="55" t="s">
        <v>348</v>
      </c>
      <c r="B63" s="55" t="s">
        <v>232</v>
      </c>
      <c r="C63" s="55" t="s">
        <v>349</v>
      </c>
      <c r="D63" s="55" t="s">
        <v>348</v>
      </c>
      <c r="E63" s="54" t="s">
        <v>232</v>
      </c>
      <c r="J63" s="55" t="s">
        <v>350</v>
      </c>
    </row>
    <row r="64" spans="1:10" ht="15.6" x14ac:dyDescent="0.3">
      <c r="A64" s="55" t="s">
        <v>351</v>
      </c>
      <c r="B64" s="55" t="s">
        <v>232</v>
      </c>
      <c r="C64" s="55" t="s">
        <v>352</v>
      </c>
      <c r="D64" s="55" t="s">
        <v>351</v>
      </c>
      <c r="E64" s="54" t="s">
        <v>232</v>
      </c>
      <c r="J64" s="55" t="s">
        <v>353</v>
      </c>
    </row>
    <row r="65" spans="1:10" ht="15.6" x14ac:dyDescent="0.3">
      <c r="A65" s="55" t="s">
        <v>354</v>
      </c>
      <c r="B65" s="55" t="s">
        <v>232</v>
      </c>
      <c r="C65" s="55" t="s">
        <v>355</v>
      </c>
      <c r="D65" s="55" t="s">
        <v>354</v>
      </c>
      <c r="E65" s="54" t="s">
        <v>232</v>
      </c>
      <c r="J65" s="55" t="s">
        <v>356</v>
      </c>
    </row>
    <row r="66" spans="1:10" ht="15.6" x14ac:dyDescent="0.3">
      <c r="A66" s="55" t="s">
        <v>357</v>
      </c>
      <c r="B66" s="55" t="s">
        <v>232</v>
      </c>
      <c r="C66" s="55" t="s">
        <v>358</v>
      </c>
      <c r="D66" s="55" t="s">
        <v>357</v>
      </c>
      <c r="E66" s="54" t="s">
        <v>232</v>
      </c>
      <c r="J66" s="55" t="s">
        <v>359</v>
      </c>
    </row>
    <row r="67" spans="1:10" ht="15.6" x14ac:dyDescent="0.3">
      <c r="A67" s="55" t="s">
        <v>360</v>
      </c>
      <c r="B67" s="55" t="s">
        <v>232</v>
      </c>
      <c r="C67" s="55" t="s">
        <v>361</v>
      </c>
      <c r="D67" s="55" t="s">
        <v>360</v>
      </c>
      <c r="E67" s="54" t="s">
        <v>232</v>
      </c>
      <c r="J67" s="55" t="s">
        <v>362</v>
      </c>
    </row>
    <row r="68" spans="1:10" ht="15.6" x14ac:dyDescent="0.3">
      <c r="A68" s="55" t="s">
        <v>363</v>
      </c>
      <c r="B68" s="55" t="s">
        <v>232</v>
      </c>
      <c r="C68" s="55" t="s">
        <v>364</v>
      </c>
      <c r="D68" s="55" t="s">
        <v>363</v>
      </c>
      <c r="E68" s="54" t="s">
        <v>232</v>
      </c>
      <c r="J68" s="55" t="s">
        <v>365</v>
      </c>
    </row>
    <row r="69" spans="1:10" ht="15.6" x14ac:dyDescent="0.3">
      <c r="A69" s="55" t="s">
        <v>366</v>
      </c>
      <c r="B69" s="55" t="s">
        <v>232</v>
      </c>
      <c r="C69" s="55" t="s">
        <v>367</v>
      </c>
      <c r="D69" s="55" t="s">
        <v>366</v>
      </c>
      <c r="E69" s="54" t="s">
        <v>232</v>
      </c>
      <c r="J69" s="55" t="s">
        <v>368</v>
      </c>
    </row>
    <row r="70" spans="1:10" ht="15.6" x14ac:dyDescent="0.3">
      <c r="A70" s="55" t="s">
        <v>203</v>
      </c>
      <c r="B70" s="55" t="s">
        <v>232</v>
      </c>
      <c r="C70" s="55" t="s">
        <v>355</v>
      </c>
      <c r="D70" s="55" t="s">
        <v>203</v>
      </c>
      <c r="E70" s="54" t="s">
        <v>232</v>
      </c>
      <c r="J70" s="55" t="s">
        <v>369</v>
      </c>
    </row>
    <row r="71" spans="1:10" ht="15.6" x14ac:dyDescent="0.3">
      <c r="A71" s="55" t="s">
        <v>370</v>
      </c>
      <c r="B71" s="55" t="s">
        <v>232</v>
      </c>
      <c r="C71" s="55" t="s">
        <v>371</v>
      </c>
      <c r="D71" s="55" t="s">
        <v>370</v>
      </c>
      <c r="E71" s="54" t="s">
        <v>232</v>
      </c>
      <c r="J71" s="55" t="s">
        <v>372</v>
      </c>
    </row>
    <row r="72" spans="1:10" ht="15.6" x14ac:dyDescent="0.3">
      <c r="A72" s="55" t="s">
        <v>373</v>
      </c>
      <c r="B72" s="55" t="s">
        <v>232</v>
      </c>
      <c r="C72" s="55" t="s">
        <v>374</v>
      </c>
      <c r="D72" s="55" t="s">
        <v>373</v>
      </c>
      <c r="E72" s="54" t="s">
        <v>232</v>
      </c>
      <c r="J72" s="55" t="s">
        <v>197</v>
      </c>
    </row>
    <row r="73" spans="1:10" ht="15.6" x14ac:dyDescent="0.3">
      <c r="A73" s="55" t="s">
        <v>375</v>
      </c>
      <c r="B73" s="55" t="s">
        <v>232</v>
      </c>
      <c r="C73" s="55" t="s">
        <v>376</v>
      </c>
      <c r="D73" s="55" t="s">
        <v>375</v>
      </c>
      <c r="E73" s="54" t="s">
        <v>232</v>
      </c>
      <c r="J73" s="55" t="s">
        <v>377</v>
      </c>
    </row>
    <row r="74" spans="1:10" ht="15.6" x14ac:dyDescent="0.3">
      <c r="A74" s="55" t="s">
        <v>378</v>
      </c>
      <c r="B74" s="55" t="s">
        <v>232</v>
      </c>
      <c r="C74" s="55" t="s">
        <v>379</v>
      </c>
      <c r="D74" s="55" t="s">
        <v>378</v>
      </c>
      <c r="E74" s="54" t="s">
        <v>232</v>
      </c>
      <c r="J74" s="55" t="s">
        <v>380</v>
      </c>
    </row>
    <row r="75" spans="1:10" ht="15.6" x14ac:dyDescent="0.3">
      <c r="A75" s="55" t="s">
        <v>381</v>
      </c>
      <c r="B75" s="55" t="s">
        <v>232</v>
      </c>
      <c r="C75" s="55" t="s">
        <v>382</v>
      </c>
      <c r="D75" s="55" t="s">
        <v>381</v>
      </c>
      <c r="E75" s="54" t="s">
        <v>232</v>
      </c>
      <c r="J75" s="55" t="s">
        <v>383</v>
      </c>
    </row>
    <row r="76" spans="1:10" ht="15.6" x14ac:dyDescent="0.3">
      <c r="A76" s="55" t="s">
        <v>384</v>
      </c>
      <c r="B76" s="55" t="s">
        <v>232</v>
      </c>
      <c r="C76" s="55" t="s">
        <v>343</v>
      </c>
      <c r="D76" s="55" t="s">
        <v>384</v>
      </c>
      <c r="E76" s="54" t="s">
        <v>232</v>
      </c>
      <c r="J76" s="55" t="s">
        <v>385</v>
      </c>
    </row>
    <row r="77" spans="1:10" ht="15.6" x14ac:dyDescent="0.3">
      <c r="A77" s="55" t="s">
        <v>386</v>
      </c>
      <c r="B77" s="55" t="s">
        <v>232</v>
      </c>
      <c r="C77" s="55" t="s">
        <v>387</v>
      </c>
      <c r="D77" s="55" t="s">
        <v>386</v>
      </c>
      <c r="E77" s="54" t="s">
        <v>232</v>
      </c>
      <c r="J77" s="55" t="s">
        <v>388</v>
      </c>
    </row>
    <row r="78" spans="1:10" ht="15.6" x14ac:dyDescent="0.3">
      <c r="A78" s="55" t="s">
        <v>389</v>
      </c>
      <c r="B78" s="55" t="s">
        <v>232</v>
      </c>
      <c r="C78" s="55" t="s">
        <v>390</v>
      </c>
      <c r="D78" s="55" t="s">
        <v>389</v>
      </c>
      <c r="E78" s="54" t="s">
        <v>232</v>
      </c>
      <c r="J78" s="55" t="s">
        <v>391</v>
      </c>
    </row>
    <row r="79" spans="1:10" ht="15.6" x14ac:dyDescent="0.3">
      <c r="A79" s="55" t="s">
        <v>392</v>
      </c>
      <c r="B79" s="55" t="s">
        <v>232</v>
      </c>
      <c r="C79" s="55" t="s">
        <v>393</v>
      </c>
      <c r="D79" s="55" t="s">
        <v>392</v>
      </c>
      <c r="E79" s="54" t="s">
        <v>232</v>
      </c>
      <c r="J79" s="55" t="s">
        <v>394</v>
      </c>
    </row>
    <row r="80" spans="1:10" ht="15.6" x14ac:dyDescent="0.3">
      <c r="A80" s="55" t="s">
        <v>395</v>
      </c>
      <c r="B80" s="55" t="s">
        <v>232</v>
      </c>
      <c r="C80" s="55" t="s">
        <v>396</v>
      </c>
      <c r="D80" s="55" t="s">
        <v>395</v>
      </c>
      <c r="E80" s="54" t="s">
        <v>232</v>
      </c>
      <c r="J80" s="55" t="s">
        <v>397</v>
      </c>
    </row>
    <row r="81" spans="1:10" ht="15.6" x14ac:dyDescent="0.3">
      <c r="A81" s="55" t="s">
        <v>398</v>
      </c>
      <c r="B81" s="55" t="s">
        <v>232</v>
      </c>
      <c r="C81" s="55" t="s">
        <v>399</v>
      </c>
      <c r="D81" s="55" t="s">
        <v>398</v>
      </c>
      <c r="E81" s="54" t="s">
        <v>232</v>
      </c>
      <c r="J81" s="55" t="s">
        <v>400</v>
      </c>
    </row>
    <row r="82" spans="1:10" ht="15.6" x14ac:dyDescent="0.3">
      <c r="A82" s="55" t="s">
        <v>401</v>
      </c>
      <c r="B82" s="55" t="s">
        <v>232</v>
      </c>
      <c r="C82" s="55" t="s">
        <v>402</v>
      </c>
      <c r="D82" s="55" t="s">
        <v>401</v>
      </c>
      <c r="E82" s="54" t="s">
        <v>232</v>
      </c>
      <c r="J82" s="55" t="s">
        <v>403</v>
      </c>
    </row>
    <row r="83" spans="1:10" ht="15.6" x14ac:dyDescent="0.3">
      <c r="A83" s="55" t="s">
        <v>404</v>
      </c>
      <c r="B83" s="55" t="s">
        <v>232</v>
      </c>
      <c r="C83" s="55" t="s">
        <v>405</v>
      </c>
      <c r="D83" s="55" t="s">
        <v>404</v>
      </c>
      <c r="E83" s="54" t="s">
        <v>232</v>
      </c>
      <c r="J83" s="55" t="s">
        <v>406</v>
      </c>
    </row>
    <row r="84" spans="1:10" ht="15.6" x14ac:dyDescent="0.3">
      <c r="A84" s="55" t="s">
        <v>407</v>
      </c>
      <c r="B84" s="55" t="s">
        <v>232</v>
      </c>
      <c r="C84" s="55" t="s">
        <v>408</v>
      </c>
      <c r="D84" s="55" t="s">
        <v>407</v>
      </c>
      <c r="E84" s="54" t="s">
        <v>232</v>
      </c>
      <c r="J84" s="55" t="s">
        <v>409</v>
      </c>
    </row>
    <row r="85" spans="1:10" ht="15.6" x14ac:dyDescent="0.3">
      <c r="A85" s="55" t="s">
        <v>410</v>
      </c>
      <c r="B85" s="55" t="s">
        <v>232</v>
      </c>
      <c r="C85" s="55" t="s">
        <v>411</v>
      </c>
      <c r="D85" s="55" t="s">
        <v>410</v>
      </c>
      <c r="E85" s="54" t="s">
        <v>232</v>
      </c>
      <c r="J85" s="55" t="s">
        <v>412</v>
      </c>
    </row>
    <row r="86" spans="1:10" ht="15.6" x14ac:dyDescent="0.3">
      <c r="A86" s="55" t="s">
        <v>413</v>
      </c>
      <c r="B86" s="55" t="s">
        <v>232</v>
      </c>
      <c r="C86" s="55" t="s">
        <v>414</v>
      </c>
      <c r="D86" s="55" t="s">
        <v>413</v>
      </c>
      <c r="E86" s="54" t="s">
        <v>232</v>
      </c>
      <c r="J86" s="55" t="s">
        <v>415</v>
      </c>
    </row>
    <row r="87" spans="1:10" ht="15.6" x14ac:dyDescent="0.3">
      <c r="A87" s="55" t="s">
        <v>416</v>
      </c>
      <c r="B87" s="55" t="s">
        <v>232</v>
      </c>
      <c r="C87" s="55" t="s">
        <v>417</v>
      </c>
      <c r="D87" s="55" t="s">
        <v>416</v>
      </c>
      <c r="E87" s="54" t="s">
        <v>232</v>
      </c>
      <c r="J87" s="55" t="s">
        <v>418</v>
      </c>
    </row>
    <row r="88" spans="1:10" ht="15.6" x14ac:dyDescent="0.3">
      <c r="A88" s="55" t="s">
        <v>419</v>
      </c>
      <c r="B88" s="55" t="s">
        <v>232</v>
      </c>
      <c r="C88" s="55" t="s">
        <v>399</v>
      </c>
      <c r="D88" s="55" t="s">
        <v>419</v>
      </c>
      <c r="E88" s="54" t="s">
        <v>232</v>
      </c>
      <c r="J88" s="55" t="s">
        <v>420</v>
      </c>
    </row>
    <row r="89" spans="1:10" ht="15.6" x14ac:dyDescent="0.3">
      <c r="A89" s="55" t="s">
        <v>421</v>
      </c>
      <c r="B89" s="55" t="s">
        <v>232</v>
      </c>
      <c r="C89" s="55" t="s">
        <v>422</v>
      </c>
      <c r="D89" s="55" t="s">
        <v>421</v>
      </c>
      <c r="E89" s="54" t="s">
        <v>232</v>
      </c>
      <c r="J89" s="55" t="s">
        <v>423</v>
      </c>
    </row>
    <row r="90" spans="1:10" ht="15.6" x14ac:dyDescent="0.3">
      <c r="A90" s="55" t="s">
        <v>424</v>
      </c>
      <c r="B90" s="55" t="s">
        <v>232</v>
      </c>
      <c r="C90" s="55" t="s">
        <v>425</v>
      </c>
      <c r="D90" s="55" t="s">
        <v>424</v>
      </c>
      <c r="E90" s="54" t="s">
        <v>232</v>
      </c>
      <c r="J90" s="55" t="s">
        <v>426</v>
      </c>
    </row>
    <row r="91" spans="1:10" ht="15.6" x14ac:dyDescent="0.3">
      <c r="A91" s="55" t="s">
        <v>203</v>
      </c>
      <c r="B91" s="55" t="s">
        <v>232</v>
      </c>
      <c r="C91" s="55" t="s">
        <v>427</v>
      </c>
      <c r="D91" s="55" t="s">
        <v>203</v>
      </c>
      <c r="E91" s="54" t="s">
        <v>232</v>
      </c>
      <c r="J91" s="55" t="s">
        <v>428</v>
      </c>
    </row>
    <row r="92" spans="1:10" ht="15.6" x14ac:dyDescent="0.3">
      <c r="A92" s="55" t="s">
        <v>429</v>
      </c>
      <c r="B92" s="55" t="s">
        <v>232</v>
      </c>
      <c r="C92" s="55" t="s">
        <v>430</v>
      </c>
      <c r="D92" s="55" t="s">
        <v>429</v>
      </c>
      <c r="E92" s="54" t="s">
        <v>232</v>
      </c>
      <c r="J92" s="55" t="s">
        <v>431</v>
      </c>
    </row>
    <row r="93" spans="1:10" ht="15.6" x14ac:dyDescent="0.3">
      <c r="A93" s="55" t="s">
        <v>432</v>
      </c>
      <c r="B93" s="55" t="s">
        <v>232</v>
      </c>
      <c r="C93" s="55" t="s">
        <v>433</v>
      </c>
      <c r="D93" s="55" t="s">
        <v>432</v>
      </c>
      <c r="E93" s="54" t="s">
        <v>232</v>
      </c>
      <c r="J93" s="55" t="s">
        <v>434</v>
      </c>
    </row>
    <row r="94" spans="1:10" ht="15.6" x14ac:dyDescent="0.3">
      <c r="A94" s="55" t="s">
        <v>435</v>
      </c>
      <c r="B94" s="55" t="s">
        <v>232</v>
      </c>
      <c r="C94" s="55" t="s">
        <v>436</v>
      </c>
      <c r="D94" s="55" t="s">
        <v>435</v>
      </c>
      <c r="E94" s="54" t="s">
        <v>232</v>
      </c>
      <c r="J94" s="55" t="s">
        <v>437</v>
      </c>
    </row>
    <row r="95" spans="1:10" ht="15.6" x14ac:dyDescent="0.3">
      <c r="A95" s="55" t="s">
        <v>438</v>
      </c>
      <c r="B95" s="55" t="s">
        <v>232</v>
      </c>
      <c r="C95" s="55" t="s">
        <v>439</v>
      </c>
      <c r="D95" s="55" t="s">
        <v>438</v>
      </c>
      <c r="E95" s="54" t="s">
        <v>232</v>
      </c>
      <c r="J95" s="55" t="s">
        <v>440</v>
      </c>
    </row>
    <row r="96" spans="1:10" ht="15.6" x14ac:dyDescent="0.3">
      <c r="A96" s="55" t="s">
        <v>441</v>
      </c>
      <c r="B96" s="55" t="s">
        <v>232</v>
      </c>
      <c r="C96" s="55" t="s">
        <v>442</v>
      </c>
      <c r="D96" s="55" t="s">
        <v>441</v>
      </c>
      <c r="E96" s="54" t="s">
        <v>232</v>
      </c>
      <c r="J96" s="55" t="s">
        <v>443</v>
      </c>
    </row>
    <row r="97" spans="1:10" ht="15.6" x14ac:dyDescent="0.3">
      <c r="A97" s="55" t="s">
        <v>444</v>
      </c>
      <c r="B97" s="55" t="s">
        <v>232</v>
      </c>
      <c r="C97" s="55" t="s">
        <v>445</v>
      </c>
      <c r="D97" s="55" t="s">
        <v>444</v>
      </c>
      <c r="E97" s="54" t="s">
        <v>232</v>
      </c>
      <c r="J97" s="55" t="s">
        <v>446</v>
      </c>
    </row>
    <row r="98" spans="1:10" ht="15.6" x14ac:dyDescent="0.3">
      <c r="A98" s="55" t="s">
        <v>375</v>
      </c>
      <c r="B98" s="55" t="s">
        <v>232</v>
      </c>
      <c r="C98" s="55" t="s">
        <v>447</v>
      </c>
      <c r="D98" s="55" t="s">
        <v>375</v>
      </c>
      <c r="E98" s="54" t="s">
        <v>232</v>
      </c>
      <c r="J98" s="55" t="s">
        <v>448</v>
      </c>
    </row>
    <row r="99" spans="1:10" ht="15.6" x14ac:dyDescent="0.3">
      <c r="A99" s="55" t="s">
        <v>449</v>
      </c>
      <c r="B99" s="55" t="s">
        <v>232</v>
      </c>
      <c r="C99" s="55" t="s">
        <v>450</v>
      </c>
      <c r="D99" s="55" t="s">
        <v>449</v>
      </c>
      <c r="E99" s="54" t="s">
        <v>232</v>
      </c>
      <c r="J99" s="55" t="s">
        <v>451</v>
      </c>
    </row>
    <row r="100" spans="1:10" ht="15.6" x14ac:dyDescent="0.3">
      <c r="A100" s="55" t="s">
        <v>452</v>
      </c>
      <c r="B100" s="55" t="s">
        <v>232</v>
      </c>
      <c r="C100" s="55" t="s">
        <v>307</v>
      </c>
      <c r="D100" s="55" t="s">
        <v>452</v>
      </c>
      <c r="E100" s="54" t="s">
        <v>232</v>
      </c>
      <c r="J100" s="55" t="s">
        <v>453</v>
      </c>
    </row>
    <row r="101" spans="1:10" ht="15.6" x14ac:dyDescent="0.3">
      <c r="A101" s="55" t="s">
        <v>454</v>
      </c>
      <c r="B101" s="55" t="s">
        <v>232</v>
      </c>
      <c r="C101" s="55" t="s">
        <v>455</v>
      </c>
      <c r="D101" s="55" t="s">
        <v>454</v>
      </c>
      <c r="E101" s="54" t="s">
        <v>232</v>
      </c>
      <c r="J101" s="55" t="s">
        <v>456</v>
      </c>
    </row>
    <row r="102" spans="1:10" ht="15.6" x14ac:dyDescent="0.3">
      <c r="A102" s="55" t="s">
        <v>457</v>
      </c>
      <c r="B102" s="55" t="s">
        <v>232</v>
      </c>
      <c r="C102" s="55" t="s">
        <v>458</v>
      </c>
      <c r="D102" s="55" t="s">
        <v>457</v>
      </c>
      <c r="E102" s="54" t="s">
        <v>232</v>
      </c>
      <c r="J102" s="55" t="s">
        <v>459</v>
      </c>
    </row>
    <row r="103" spans="1:10" ht="15.6" x14ac:dyDescent="0.3">
      <c r="A103" s="55" t="s">
        <v>460</v>
      </c>
      <c r="B103" s="55" t="s">
        <v>232</v>
      </c>
      <c r="C103" s="55" t="s">
        <v>461</v>
      </c>
      <c r="D103" s="55" t="s">
        <v>460</v>
      </c>
      <c r="E103" s="54" t="s">
        <v>232</v>
      </c>
      <c r="J103" s="55" t="s">
        <v>462</v>
      </c>
    </row>
    <row r="104" spans="1:10" ht="15.6" x14ac:dyDescent="0.3">
      <c r="A104" s="55" t="s">
        <v>463</v>
      </c>
      <c r="B104" s="55" t="s">
        <v>232</v>
      </c>
      <c r="C104" s="55" t="s">
        <v>464</v>
      </c>
      <c r="D104" s="55" t="s">
        <v>463</v>
      </c>
      <c r="E104" s="54" t="s">
        <v>232</v>
      </c>
      <c r="J104" s="55" t="s">
        <v>465</v>
      </c>
    </row>
    <row r="105" spans="1:10" ht="15.6" x14ac:dyDescent="0.3">
      <c r="A105" s="55" t="s">
        <v>466</v>
      </c>
      <c r="B105" s="55" t="s">
        <v>232</v>
      </c>
      <c r="C105" s="55" t="s">
        <v>467</v>
      </c>
      <c r="D105" s="55" t="s">
        <v>466</v>
      </c>
      <c r="E105" s="54" t="s">
        <v>232</v>
      </c>
      <c r="J105" s="55" t="s">
        <v>468</v>
      </c>
    </row>
    <row r="106" spans="1:10" ht="15.6" x14ac:dyDescent="0.3">
      <c r="A106" s="55" t="s">
        <v>469</v>
      </c>
      <c r="B106" s="55" t="s">
        <v>232</v>
      </c>
      <c r="C106" s="55" t="s">
        <v>470</v>
      </c>
      <c r="D106" s="55" t="s">
        <v>469</v>
      </c>
      <c r="E106" s="54" t="s">
        <v>232</v>
      </c>
      <c r="J106" s="55" t="s">
        <v>471</v>
      </c>
    </row>
    <row r="107" spans="1:10" ht="15.6" x14ac:dyDescent="0.3">
      <c r="A107" s="55" t="s">
        <v>472</v>
      </c>
      <c r="B107" s="55" t="s">
        <v>232</v>
      </c>
      <c r="C107" s="55" t="s">
        <v>473</v>
      </c>
      <c r="D107" s="55" t="s">
        <v>472</v>
      </c>
      <c r="E107" s="54" t="s">
        <v>232</v>
      </c>
      <c r="J107" s="55" t="s">
        <v>474</v>
      </c>
    </row>
    <row r="108" spans="1:10" ht="15.6" x14ac:dyDescent="0.3">
      <c r="A108" s="55" t="s">
        <v>475</v>
      </c>
      <c r="B108" s="55" t="s">
        <v>232</v>
      </c>
      <c r="C108" s="55" t="s">
        <v>476</v>
      </c>
      <c r="D108" s="55" t="s">
        <v>475</v>
      </c>
      <c r="E108" s="54" t="s">
        <v>232</v>
      </c>
      <c r="J108" s="55" t="s">
        <v>477</v>
      </c>
    </row>
    <row r="109" spans="1:10" ht="15.6" x14ac:dyDescent="0.3">
      <c r="A109" s="55" t="s">
        <v>478</v>
      </c>
      <c r="B109" s="55" t="s">
        <v>232</v>
      </c>
      <c r="C109" s="55" t="s">
        <v>479</v>
      </c>
      <c r="D109" s="55" t="s">
        <v>478</v>
      </c>
      <c r="E109" s="54" t="s">
        <v>232</v>
      </c>
      <c r="J109" s="55" t="s">
        <v>480</v>
      </c>
    </row>
    <row r="110" spans="1:10" ht="15.6" x14ac:dyDescent="0.3">
      <c r="A110" s="55" t="s">
        <v>481</v>
      </c>
      <c r="B110" s="55" t="s">
        <v>232</v>
      </c>
      <c r="C110" s="55" t="s">
        <v>482</v>
      </c>
      <c r="D110" s="55" t="s">
        <v>481</v>
      </c>
      <c r="E110" s="54" t="s">
        <v>232</v>
      </c>
      <c r="J110" s="55" t="s">
        <v>483</v>
      </c>
    </row>
    <row r="111" spans="1:10" ht="15.6" x14ac:dyDescent="0.3">
      <c r="A111" s="55" t="s">
        <v>484</v>
      </c>
      <c r="B111" s="55" t="s">
        <v>232</v>
      </c>
      <c r="C111" s="55" t="s">
        <v>485</v>
      </c>
      <c r="D111" s="55" t="s">
        <v>484</v>
      </c>
      <c r="E111" s="54" t="s">
        <v>232</v>
      </c>
      <c r="J111" s="55" t="s">
        <v>486</v>
      </c>
    </row>
    <row r="112" spans="1:10" ht="15.6" x14ac:dyDescent="0.3">
      <c r="A112" s="55" t="s">
        <v>487</v>
      </c>
      <c r="B112" s="55" t="s">
        <v>232</v>
      </c>
      <c r="C112" s="55" t="s">
        <v>488</v>
      </c>
      <c r="D112" s="55" t="s">
        <v>487</v>
      </c>
      <c r="E112" s="54" t="s">
        <v>232</v>
      </c>
      <c r="J112" s="55" t="s">
        <v>489</v>
      </c>
    </row>
    <row r="113" spans="1:10" ht="15.6" x14ac:dyDescent="0.3">
      <c r="A113" s="55" t="s">
        <v>203</v>
      </c>
      <c r="B113" s="55" t="s">
        <v>232</v>
      </c>
      <c r="C113" s="55" t="s">
        <v>473</v>
      </c>
      <c r="D113" s="55" t="s">
        <v>203</v>
      </c>
      <c r="E113" s="54" t="s">
        <v>232</v>
      </c>
      <c r="J113" s="55" t="s">
        <v>490</v>
      </c>
    </row>
    <row r="114" spans="1:10" ht="15.6" x14ac:dyDescent="0.3">
      <c r="A114" s="55" t="s">
        <v>203</v>
      </c>
      <c r="B114" s="55" t="s">
        <v>232</v>
      </c>
      <c r="C114" s="55" t="s">
        <v>491</v>
      </c>
      <c r="D114" s="55" t="s">
        <v>203</v>
      </c>
      <c r="E114" s="54" t="s">
        <v>232</v>
      </c>
      <c r="J114" s="55" t="s">
        <v>492</v>
      </c>
    </row>
    <row r="115" spans="1:10" ht="15.6" x14ac:dyDescent="0.3">
      <c r="A115" s="55" t="s">
        <v>493</v>
      </c>
      <c r="B115" s="55" t="s">
        <v>232</v>
      </c>
      <c r="C115" s="55" t="s">
        <v>494</v>
      </c>
      <c r="D115" s="55" t="s">
        <v>493</v>
      </c>
      <c r="E115" s="54" t="s">
        <v>232</v>
      </c>
      <c r="J115" s="55" t="s">
        <v>495</v>
      </c>
    </row>
    <row r="116" spans="1:10" ht="15.6" x14ac:dyDescent="0.3">
      <c r="A116" s="55" t="s">
        <v>203</v>
      </c>
      <c r="B116" s="55" t="s">
        <v>232</v>
      </c>
      <c r="C116" s="55" t="s">
        <v>461</v>
      </c>
      <c r="D116" s="55" t="s">
        <v>203</v>
      </c>
      <c r="E116" s="54" t="s">
        <v>232</v>
      </c>
      <c r="J116" s="55" t="s">
        <v>496</v>
      </c>
    </row>
    <row r="117" spans="1:10" ht="15.6" x14ac:dyDescent="0.3">
      <c r="A117" s="55" t="s">
        <v>203</v>
      </c>
      <c r="B117" s="55" t="s">
        <v>232</v>
      </c>
      <c r="C117" s="55" t="s">
        <v>497</v>
      </c>
      <c r="D117" s="55" t="s">
        <v>203</v>
      </c>
      <c r="E117" s="54" t="s">
        <v>232</v>
      </c>
      <c r="J117" s="55" t="s">
        <v>498</v>
      </c>
    </row>
    <row r="118" spans="1:10" ht="15.6" x14ac:dyDescent="0.3">
      <c r="A118" s="55" t="s">
        <v>203</v>
      </c>
      <c r="B118" s="55" t="s">
        <v>232</v>
      </c>
      <c r="C118" s="55" t="s">
        <v>499</v>
      </c>
      <c r="D118" s="55" t="s">
        <v>203</v>
      </c>
      <c r="E118" s="54" t="s">
        <v>232</v>
      </c>
      <c r="J118" s="55" t="s">
        <v>500</v>
      </c>
    </row>
    <row r="119" spans="1:10" ht="15.6" x14ac:dyDescent="0.3">
      <c r="A119" s="55" t="s">
        <v>203</v>
      </c>
      <c r="B119" s="55" t="s">
        <v>232</v>
      </c>
      <c r="C119" s="55" t="s">
        <v>501</v>
      </c>
      <c r="D119" s="55" t="s">
        <v>203</v>
      </c>
      <c r="E119" s="54" t="s">
        <v>232</v>
      </c>
      <c r="J119" s="55" t="s">
        <v>502</v>
      </c>
    </row>
    <row r="120" spans="1:10" ht="15.6" x14ac:dyDescent="0.3">
      <c r="A120" s="55" t="s">
        <v>203</v>
      </c>
      <c r="B120" s="55" t="s">
        <v>232</v>
      </c>
      <c r="C120" s="55" t="s">
        <v>503</v>
      </c>
      <c r="D120" s="55" t="s">
        <v>203</v>
      </c>
      <c r="E120" s="54" t="s">
        <v>232</v>
      </c>
      <c r="J120" s="55" t="s">
        <v>504</v>
      </c>
    </row>
    <row r="121" spans="1:10" ht="15.6" x14ac:dyDescent="0.3">
      <c r="A121" s="55" t="s">
        <v>505</v>
      </c>
      <c r="B121" s="55" t="s">
        <v>232</v>
      </c>
      <c r="C121" s="55" t="s">
        <v>506</v>
      </c>
      <c r="D121" s="55" t="s">
        <v>505</v>
      </c>
      <c r="E121" s="54" t="s">
        <v>232</v>
      </c>
      <c r="J121" s="55" t="s">
        <v>507</v>
      </c>
    </row>
    <row r="122" spans="1:10" ht="15.6" x14ac:dyDescent="0.3">
      <c r="A122" s="55" t="s">
        <v>508</v>
      </c>
      <c r="B122" s="55" t="s">
        <v>232</v>
      </c>
      <c r="C122" s="55" t="s">
        <v>509</v>
      </c>
      <c r="D122" s="55" t="s">
        <v>508</v>
      </c>
      <c r="E122" s="54" t="s">
        <v>232</v>
      </c>
      <c r="J122" s="55" t="s">
        <v>510</v>
      </c>
    </row>
    <row r="123" spans="1:10" ht="15.6" x14ac:dyDescent="0.3">
      <c r="A123" s="55" t="s">
        <v>511</v>
      </c>
      <c r="B123" s="55" t="s">
        <v>232</v>
      </c>
      <c r="C123" s="55" t="s">
        <v>512</v>
      </c>
      <c r="D123" s="55" t="s">
        <v>511</v>
      </c>
      <c r="E123" s="54" t="s">
        <v>232</v>
      </c>
      <c r="J123" s="55" t="s">
        <v>513</v>
      </c>
    </row>
    <row r="124" spans="1:10" ht="15.6" x14ac:dyDescent="0.3">
      <c r="A124" s="55" t="s">
        <v>514</v>
      </c>
      <c r="B124" s="55" t="s">
        <v>232</v>
      </c>
      <c r="C124" s="55" t="s">
        <v>515</v>
      </c>
      <c r="D124" s="55" t="s">
        <v>514</v>
      </c>
      <c r="E124" s="54" t="s">
        <v>232</v>
      </c>
      <c r="J124" s="55" t="s">
        <v>516</v>
      </c>
    </row>
    <row r="125" spans="1:10" ht="15.6" x14ac:dyDescent="0.3">
      <c r="A125" s="55" t="s">
        <v>517</v>
      </c>
      <c r="B125" s="55" t="s">
        <v>232</v>
      </c>
      <c r="C125" s="55" t="s">
        <v>518</v>
      </c>
      <c r="D125" s="55" t="s">
        <v>517</v>
      </c>
      <c r="E125" s="54" t="s">
        <v>232</v>
      </c>
      <c r="J125" s="55" t="s">
        <v>519</v>
      </c>
    </row>
    <row r="126" spans="1:10" ht="15.6" x14ac:dyDescent="0.3">
      <c r="A126" s="55" t="s">
        <v>520</v>
      </c>
      <c r="B126" s="55" t="s">
        <v>232</v>
      </c>
      <c r="C126" s="55" t="s">
        <v>521</v>
      </c>
      <c r="D126" s="55" t="s">
        <v>520</v>
      </c>
      <c r="E126" s="54" t="s">
        <v>232</v>
      </c>
      <c r="J126" s="55" t="s">
        <v>522</v>
      </c>
    </row>
    <row r="127" spans="1:10" ht="15.6" x14ac:dyDescent="0.3">
      <c r="A127" s="55" t="s">
        <v>203</v>
      </c>
      <c r="B127" s="55" t="s">
        <v>232</v>
      </c>
      <c r="C127" s="55" t="s">
        <v>523</v>
      </c>
      <c r="D127" s="55" t="s">
        <v>203</v>
      </c>
      <c r="E127" s="54" t="s">
        <v>232</v>
      </c>
      <c r="J127" s="55" t="s">
        <v>524</v>
      </c>
    </row>
    <row r="128" spans="1:10" ht="15.6" x14ac:dyDescent="0.3">
      <c r="A128" s="55" t="s">
        <v>525</v>
      </c>
      <c r="B128" s="55" t="s">
        <v>232</v>
      </c>
      <c r="C128" s="55" t="s">
        <v>526</v>
      </c>
      <c r="D128" s="55" t="s">
        <v>525</v>
      </c>
      <c r="E128" s="54" t="s">
        <v>232</v>
      </c>
      <c r="J128" s="55" t="s">
        <v>527</v>
      </c>
    </row>
    <row r="129" spans="1:10" ht="15.6" x14ac:dyDescent="0.3">
      <c r="A129" s="55" t="s">
        <v>528</v>
      </c>
      <c r="B129" s="55" t="s">
        <v>232</v>
      </c>
      <c r="C129" s="55" t="s">
        <v>529</v>
      </c>
      <c r="D129" s="55" t="s">
        <v>528</v>
      </c>
      <c r="E129" s="54" t="s">
        <v>232</v>
      </c>
      <c r="J129" s="55" t="s">
        <v>530</v>
      </c>
    </row>
    <row r="130" spans="1:10" ht="15.6" x14ac:dyDescent="0.3">
      <c r="A130" s="55" t="s">
        <v>531</v>
      </c>
      <c r="B130" s="55" t="s">
        <v>232</v>
      </c>
      <c r="C130" s="55" t="s">
        <v>532</v>
      </c>
      <c r="D130" s="55" t="s">
        <v>531</v>
      </c>
      <c r="E130" s="54" t="s">
        <v>232</v>
      </c>
      <c r="J130" s="55" t="s">
        <v>533</v>
      </c>
    </row>
    <row r="131" spans="1:10" ht="15.6" x14ac:dyDescent="0.3">
      <c r="A131" s="55" t="s">
        <v>534</v>
      </c>
      <c r="B131" s="55" t="s">
        <v>232</v>
      </c>
      <c r="C131" s="55" t="s">
        <v>535</v>
      </c>
      <c r="D131" s="55" t="s">
        <v>534</v>
      </c>
      <c r="E131" s="54" t="s">
        <v>232</v>
      </c>
      <c r="J131" s="55" t="s">
        <v>536</v>
      </c>
    </row>
    <row r="132" spans="1:10" ht="15.6" x14ac:dyDescent="0.3">
      <c r="A132" s="55" t="s">
        <v>514</v>
      </c>
      <c r="B132" s="55" t="s">
        <v>232</v>
      </c>
      <c r="C132" s="55" t="s">
        <v>537</v>
      </c>
      <c r="D132" s="55" t="s">
        <v>514</v>
      </c>
      <c r="E132" s="54" t="s">
        <v>232</v>
      </c>
      <c r="J132" s="55" t="s">
        <v>538</v>
      </c>
    </row>
    <row r="133" spans="1:10" ht="15.6" x14ac:dyDescent="0.3">
      <c r="A133" s="55" t="s">
        <v>203</v>
      </c>
      <c r="B133" s="55" t="s">
        <v>232</v>
      </c>
      <c r="C133" s="55" t="s">
        <v>539</v>
      </c>
      <c r="D133" s="55" t="s">
        <v>203</v>
      </c>
      <c r="E133" s="54" t="s">
        <v>232</v>
      </c>
      <c r="J133" s="55" t="s">
        <v>540</v>
      </c>
    </row>
    <row r="134" spans="1:10" ht="15.6" x14ac:dyDescent="0.3">
      <c r="A134" s="55" t="s">
        <v>541</v>
      </c>
      <c r="B134" s="55" t="s">
        <v>232</v>
      </c>
      <c r="C134" s="55" t="s">
        <v>542</v>
      </c>
      <c r="D134" s="55" t="s">
        <v>541</v>
      </c>
      <c r="E134" s="54" t="s">
        <v>232</v>
      </c>
      <c r="J134" s="55" t="s">
        <v>543</v>
      </c>
    </row>
    <row r="135" spans="1:10" ht="15.6" x14ac:dyDescent="0.3">
      <c r="A135" s="55" t="s">
        <v>544</v>
      </c>
      <c r="B135" s="55" t="s">
        <v>232</v>
      </c>
      <c r="C135" s="55" t="s">
        <v>545</v>
      </c>
      <c r="D135" s="55" t="s">
        <v>544</v>
      </c>
      <c r="E135" s="54" t="s">
        <v>232</v>
      </c>
      <c r="J135" s="55" t="s">
        <v>546</v>
      </c>
    </row>
    <row r="136" spans="1:10" ht="15.6" x14ac:dyDescent="0.3">
      <c r="A136" s="55" t="s">
        <v>547</v>
      </c>
      <c r="B136" s="55" t="s">
        <v>232</v>
      </c>
      <c r="C136" s="55" t="s">
        <v>548</v>
      </c>
      <c r="D136" s="55" t="s">
        <v>547</v>
      </c>
      <c r="E136" s="54" t="s">
        <v>232</v>
      </c>
      <c r="J136" s="55" t="s">
        <v>549</v>
      </c>
    </row>
    <row r="137" spans="1:10" ht="15.6" x14ac:dyDescent="0.3">
      <c r="A137" s="55" t="s">
        <v>203</v>
      </c>
      <c r="B137" s="55" t="s">
        <v>232</v>
      </c>
      <c r="C137" s="55" t="s">
        <v>352</v>
      </c>
      <c r="D137" s="55" t="s">
        <v>203</v>
      </c>
      <c r="E137" s="54" t="s">
        <v>232</v>
      </c>
      <c r="J137" s="55" t="s">
        <v>550</v>
      </c>
    </row>
    <row r="138" spans="1:10" ht="15.6" x14ac:dyDescent="0.3">
      <c r="A138" s="55" t="s">
        <v>463</v>
      </c>
      <c r="B138" s="55" t="s">
        <v>232</v>
      </c>
      <c r="C138" s="55" t="s">
        <v>551</v>
      </c>
      <c r="D138" s="55" t="s">
        <v>463</v>
      </c>
      <c r="E138" s="54" t="s">
        <v>232</v>
      </c>
      <c r="J138" s="55" t="s">
        <v>552</v>
      </c>
    </row>
    <row r="139" spans="1:10" ht="15.6" x14ac:dyDescent="0.3">
      <c r="A139" s="55" t="s">
        <v>203</v>
      </c>
      <c r="B139" s="55" t="s">
        <v>232</v>
      </c>
      <c r="C139" s="55" t="s">
        <v>553</v>
      </c>
      <c r="D139" s="55" t="s">
        <v>203</v>
      </c>
      <c r="E139" s="54" t="s">
        <v>232</v>
      </c>
      <c r="J139" s="55" t="s">
        <v>554</v>
      </c>
    </row>
    <row r="140" spans="1:10" ht="15.6" x14ac:dyDescent="0.3">
      <c r="A140" s="55" t="s">
        <v>555</v>
      </c>
      <c r="B140" s="55" t="s">
        <v>232</v>
      </c>
      <c r="C140" s="55" t="s">
        <v>433</v>
      </c>
      <c r="D140" s="55" t="s">
        <v>555</v>
      </c>
      <c r="E140" s="54" t="s">
        <v>232</v>
      </c>
      <c r="J140" s="55" t="s">
        <v>556</v>
      </c>
    </row>
    <row r="141" spans="1:10" ht="15.6" x14ac:dyDescent="0.3">
      <c r="A141" s="55" t="s">
        <v>557</v>
      </c>
      <c r="B141" s="55" t="s">
        <v>232</v>
      </c>
      <c r="C141" s="55" t="s">
        <v>558</v>
      </c>
      <c r="D141" s="55" t="s">
        <v>557</v>
      </c>
      <c r="E141" s="54" t="s">
        <v>232</v>
      </c>
      <c r="J141" s="55" t="s">
        <v>559</v>
      </c>
    </row>
    <row r="142" spans="1:10" ht="15.6" x14ac:dyDescent="0.3">
      <c r="A142" s="55" t="s">
        <v>560</v>
      </c>
      <c r="B142" s="55" t="s">
        <v>232</v>
      </c>
      <c r="C142" s="55" t="s">
        <v>561</v>
      </c>
      <c r="D142" s="55" t="s">
        <v>560</v>
      </c>
      <c r="E142" s="54" t="s">
        <v>232</v>
      </c>
      <c r="J142" s="55" t="s">
        <v>562</v>
      </c>
    </row>
    <row r="143" spans="1:10" ht="15.6" x14ac:dyDescent="0.3">
      <c r="A143" s="55" t="s">
        <v>563</v>
      </c>
      <c r="B143" s="55" t="s">
        <v>232</v>
      </c>
      <c r="C143" s="55" t="s">
        <v>564</v>
      </c>
      <c r="D143" s="55" t="s">
        <v>563</v>
      </c>
      <c r="E143" s="54" t="s">
        <v>232</v>
      </c>
      <c r="J143" s="55" t="s">
        <v>565</v>
      </c>
    </row>
    <row r="144" spans="1:10" ht="15.6" x14ac:dyDescent="0.3">
      <c r="A144" s="55" t="s">
        <v>566</v>
      </c>
      <c r="B144" s="55" t="s">
        <v>232</v>
      </c>
      <c r="C144" s="55" t="s">
        <v>567</v>
      </c>
      <c r="D144" s="55" t="s">
        <v>566</v>
      </c>
      <c r="E144" s="54" t="s">
        <v>232</v>
      </c>
      <c r="J144" s="55" t="s">
        <v>568</v>
      </c>
    </row>
    <row r="145" spans="1:14" ht="15.6" x14ac:dyDescent="0.3">
      <c r="A145" s="55" t="s">
        <v>569</v>
      </c>
      <c r="B145" s="55" t="s">
        <v>235</v>
      </c>
      <c r="C145" s="55" t="s">
        <v>570</v>
      </c>
      <c r="D145" s="55" t="s">
        <v>569</v>
      </c>
      <c r="E145" s="54" t="s">
        <v>235</v>
      </c>
      <c r="J145" s="55" t="s">
        <v>571</v>
      </c>
    </row>
    <row r="146" spans="1:14" ht="15.6" x14ac:dyDescent="0.3">
      <c r="A146" s="55" t="s">
        <v>572</v>
      </c>
      <c r="B146" s="55" t="s">
        <v>238</v>
      </c>
      <c r="C146" s="55" t="s">
        <v>573</v>
      </c>
      <c r="D146" s="55" t="s">
        <v>572</v>
      </c>
      <c r="E146" s="54" t="s">
        <v>238</v>
      </c>
      <c r="J146" s="55" t="s">
        <v>574</v>
      </c>
    </row>
    <row r="147" spans="1:14" ht="15.6" x14ac:dyDescent="0.3">
      <c r="A147" s="55" t="s">
        <v>575</v>
      </c>
      <c r="B147" s="55" t="s">
        <v>240</v>
      </c>
      <c r="C147" s="55" t="s">
        <v>576</v>
      </c>
      <c r="D147" s="55" t="s">
        <v>575</v>
      </c>
      <c r="E147" s="54" t="s">
        <v>240</v>
      </c>
      <c r="J147" s="55" t="s">
        <v>577</v>
      </c>
    </row>
    <row r="148" spans="1:14" ht="15.6" x14ac:dyDescent="0.3">
      <c r="A148" s="55" t="s">
        <v>578</v>
      </c>
      <c r="B148" s="55" t="s">
        <v>243</v>
      </c>
      <c r="C148" s="55" t="s">
        <v>579</v>
      </c>
      <c r="D148" s="55" t="s">
        <v>578</v>
      </c>
      <c r="E148" s="54" t="s">
        <v>243</v>
      </c>
      <c r="J148" s="55" t="s">
        <v>580</v>
      </c>
    </row>
    <row r="149" spans="1:14" ht="15.6" x14ac:dyDescent="0.3">
      <c r="A149" s="55" t="s">
        <v>581</v>
      </c>
      <c r="B149" s="55" t="s">
        <v>243</v>
      </c>
      <c r="C149" s="55" t="s">
        <v>582</v>
      </c>
      <c r="D149" s="55" t="s">
        <v>581</v>
      </c>
      <c r="E149" s="54" t="s">
        <v>243</v>
      </c>
      <c r="J149" s="55" t="s">
        <v>583</v>
      </c>
    </row>
    <row r="150" spans="1:14" ht="15.6" x14ac:dyDescent="0.3">
      <c r="A150" s="55" t="s">
        <v>584</v>
      </c>
      <c r="B150" s="55" t="s">
        <v>243</v>
      </c>
      <c r="C150" s="55" t="s">
        <v>585</v>
      </c>
      <c r="D150" s="55" t="s">
        <v>584</v>
      </c>
      <c r="E150" s="54" t="s">
        <v>243</v>
      </c>
      <c r="J150" s="55" t="s">
        <v>586</v>
      </c>
    </row>
    <row r="151" spans="1:14" ht="15.6" x14ac:dyDescent="0.3">
      <c r="A151" s="55" t="s">
        <v>587</v>
      </c>
      <c r="B151" s="55" t="s">
        <v>243</v>
      </c>
      <c r="C151" s="55" t="s">
        <v>588</v>
      </c>
      <c r="D151" s="55" t="s">
        <v>587</v>
      </c>
      <c r="E151" s="54" t="s">
        <v>243</v>
      </c>
      <c r="J151" s="55" t="s">
        <v>589</v>
      </c>
    </row>
    <row r="152" spans="1:14" ht="15.6" x14ac:dyDescent="0.3">
      <c r="A152" s="55" t="s">
        <v>203</v>
      </c>
      <c r="B152" s="55" t="s">
        <v>243</v>
      </c>
      <c r="C152" s="55" t="s">
        <v>590</v>
      </c>
      <c r="D152" s="55" t="s">
        <v>203</v>
      </c>
      <c r="E152" s="54" t="s">
        <v>243</v>
      </c>
      <c r="J152" s="55" t="s">
        <v>591</v>
      </c>
    </row>
    <row r="153" spans="1:14" ht="15.6" x14ac:dyDescent="0.3">
      <c r="A153" s="55" t="s">
        <v>592</v>
      </c>
      <c r="B153" s="55" t="s">
        <v>243</v>
      </c>
      <c r="C153" s="55" t="s">
        <v>593</v>
      </c>
      <c r="D153" s="55" t="s">
        <v>592</v>
      </c>
      <c r="E153" s="54" t="s">
        <v>243</v>
      </c>
      <c r="J153" s="55" t="s">
        <v>594</v>
      </c>
    </row>
    <row r="154" spans="1:14" ht="15.6" x14ac:dyDescent="0.3">
      <c r="A154" s="55" t="s">
        <v>595</v>
      </c>
      <c r="B154" s="55" t="s">
        <v>243</v>
      </c>
      <c r="C154" s="55" t="s">
        <v>596</v>
      </c>
      <c r="D154" s="55" t="s">
        <v>595</v>
      </c>
      <c r="E154" s="54" t="s">
        <v>243</v>
      </c>
      <c r="J154" s="55" t="s">
        <v>597</v>
      </c>
    </row>
    <row r="155" spans="1:14" ht="15.6" x14ac:dyDescent="0.3">
      <c r="A155" s="55" t="s">
        <v>598</v>
      </c>
      <c r="B155" s="55" t="s">
        <v>243</v>
      </c>
      <c r="C155" s="55" t="s">
        <v>599</v>
      </c>
      <c r="D155" s="55" t="s">
        <v>598</v>
      </c>
      <c r="E155" s="54" t="s">
        <v>243</v>
      </c>
      <c r="J155" s="55" t="s">
        <v>600</v>
      </c>
    </row>
    <row r="156" spans="1:14" ht="15.6" x14ac:dyDescent="0.3">
      <c r="A156" s="55" t="s">
        <v>601</v>
      </c>
      <c r="B156" s="55" t="s">
        <v>243</v>
      </c>
      <c r="C156" s="55" t="s">
        <v>590</v>
      </c>
      <c r="D156" s="55" t="s">
        <v>601</v>
      </c>
      <c r="E156" s="54" t="s">
        <v>243</v>
      </c>
      <c r="J156" s="55" t="s">
        <v>602</v>
      </c>
    </row>
    <row r="157" spans="1:14" ht="15.6" x14ac:dyDescent="0.3">
      <c r="A157" s="55" t="s">
        <v>603</v>
      </c>
      <c r="B157" s="55" t="s">
        <v>243</v>
      </c>
      <c r="C157" s="55" t="s">
        <v>604</v>
      </c>
      <c r="D157" s="55" t="s">
        <v>603</v>
      </c>
      <c r="E157" s="54" t="s">
        <v>243</v>
      </c>
      <c r="N157" s="55"/>
    </row>
    <row r="158" spans="1:14" ht="15.6" x14ac:dyDescent="0.3">
      <c r="A158" s="55" t="s">
        <v>605</v>
      </c>
      <c r="B158" s="55" t="s">
        <v>243</v>
      </c>
      <c r="C158" s="55" t="s">
        <v>606</v>
      </c>
      <c r="D158" s="55" t="s">
        <v>605</v>
      </c>
      <c r="E158" s="54" t="s">
        <v>243</v>
      </c>
      <c r="N158" s="55"/>
    </row>
    <row r="159" spans="1:14" ht="15.6" x14ac:dyDescent="0.3">
      <c r="A159" s="55" t="s">
        <v>607</v>
      </c>
      <c r="B159" s="55" t="s">
        <v>243</v>
      </c>
      <c r="C159" s="55" t="s">
        <v>608</v>
      </c>
      <c r="D159" s="55" t="s">
        <v>607</v>
      </c>
      <c r="E159" s="54" t="s">
        <v>243</v>
      </c>
      <c r="N159" s="55"/>
    </row>
    <row r="160" spans="1:14" ht="15.6" x14ac:dyDescent="0.3">
      <c r="A160" s="55" t="s">
        <v>609</v>
      </c>
      <c r="B160" s="55" t="s">
        <v>243</v>
      </c>
      <c r="C160" s="55" t="s">
        <v>610</v>
      </c>
      <c r="D160" s="55" t="s">
        <v>609</v>
      </c>
      <c r="E160" s="54" t="s">
        <v>243</v>
      </c>
      <c r="N160" s="55"/>
    </row>
    <row r="161" spans="1:14" ht="15.6" x14ac:dyDescent="0.3">
      <c r="A161" s="55" t="s">
        <v>611</v>
      </c>
      <c r="B161" s="55" t="s">
        <v>243</v>
      </c>
      <c r="C161" s="55" t="s">
        <v>610</v>
      </c>
      <c r="D161" s="55" t="s">
        <v>611</v>
      </c>
      <c r="E161" s="54" t="s">
        <v>243</v>
      </c>
      <c r="N161" s="55"/>
    </row>
    <row r="162" spans="1:14" ht="15.6" x14ac:dyDescent="0.3">
      <c r="A162" s="55" t="s">
        <v>612</v>
      </c>
      <c r="B162" s="55" t="s">
        <v>243</v>
      </c>
      <c r="C162" s="55" t="s">
        <v>613</v>
      </c>
      <c r="D162" s="55" t="s">
        <v>612</v>
      </c>
      <c r="E162" s="54" t="s">
        <v>243</v>
      </c>
      <c r="N162" s="55"/>
    </row>
    <row r="163" spans="1:14" ht="15.6" x14ac:dyDescent="0.3">
      <c r="A163" s="55" t="s">
        <v>614</v>
      </c>
      <c r="B163" s="55" t="s">
        <v>243</v>
      </c>
      <c r="C163" s="55" t="s">
        <v>615</v>
      </c>
      <c r="D163" s="55" t="s">
        <v>614</v>
      </c>
      <c r="E163" s="54" t="s">
        <v>243</v>
      </c>
      <c r="N163" s="55"/>
    </row>
    <row r="164" spans="1:14" ht="15.6" x14ac:dyDescent="0.3">
      <c r="A164" s="55" t="s">
        <v>616</v>
      </c>
      <c r="B164" s="55" t="s">
        <v>243</v>
      </c>
      <c r="C164" s="55" t="s">
        <v>617</v>
      </c>
      <c r="D164" s="55" t="s">
        <v>616</v>
      </c>
      <c r="E164" s="54" t="s">
        <v>243</v>
      </c>
      <c r="N164" s="55"/>
    </row>
    <row r="165" spans="1:14" ht="15.6" x14ac:dyDescent="0.3">
      <c r="A165" s="55" t="s">
        <v>618</v>
      </c>
      <c r="B165" s="55" t="s">
        <v>243</v>
      </c>
      <c r="C165" s="55" t="s">
        <v>619</v>
      </c>
      <c r="D165" s="55" t="s">
        <v>618</v>
      </c>
      <c r="E165" s="54" t="s">
        <v>243</v>
      </c>
      <c r="N165" s="55"/>
    </row>
    <row r="166" spans="1:14" ht="15.6" x14ac:dyDescent="0.3">
      <c r="A166" s="55" t="s">
        <v>620</v>
      </c>
      <c r="B166" s="55" t="s">
        <v>243</v>
      </c>
      <c r="C166" s="55" t="s">
        <v>621</v>
      </c>
      <c r="D166" s="55" t="s">
        <v>620</v>
      </c>
      <c r="E166" s="54" t="s">
        <v>243</v>
      </c>
      <c r="N166" s="55"/>
    </row>
    <row r="167" spans="1:14" ht="15.6" x14ac:dyDescent="0.3">
      <c r="A167" s="55" t="s">
        <v>622</v>
      </c>
      <c r="B167" s="55" t="s">
        <v>243</v>
      </c>
      <c r="C167" s="55" t="s">
        <v>623</v>
      </c>
      <c r="D167" s="55" t="s">
        <v>622</v>
      </c>
      <c r="E167" s="54" t="s">
        <v>243</v>
      </c>
      <c r="N167" s="55"/>
    </row>
    <row r="168" spans="1:14" ht="15.6" x14ac:dyDescent="0.3">
      <c r="A168" s="55" t="s">
        <v>624</v>
      </c>
      <c r="B168" s="55" t="s">
        <v>243</v>
      </c>
      <c r="C168" s="55" t="s">
        <v>625</v>
      </c>
      <c r="D168" s="55" t="s">
        <v>624</v>
      </c>
      <c r="E168" s="54" t="s">
        <v>243</v>
      </c>
      <c r="N168" s="55"/>
    </row>
    <row r="169" spans="1:14" ht="15.6" x14ac:dyDescent="0.3">
      <c r="A169" s="55" t="s">
        <v>626</v>
      </c>
      <c r="B169" s="55" t="s">
        <v>243</v>
      </c>
      <c r="C169" s="55" t="s">
        <v>627</v>
      </c>
      <c r="D169" s="55" t="s">
        <v>626</v>
      </c>
      <c r="E169" s="54" t="s">
        <v>243</v>
      </c>
      <c r="N169" s="55"/>
    </row>
    <row r="170" spans="1:14" ht="15.6" x14ac:dyDescent="0.3">
      <c r="A170" s="55" t="s">
        <v>628</v>
      </c>
      <c r="B170" s="55" t="s">
        <v>243</v>
      </c>
      <c r="C170" s="55" t="s">
        <v>629</v>
      </c>
      <c r="D170" s="55" t="s">
        <v>628</v>
      </c>
      <c r="E170" s="54" t="s">
        <v>243</v>
      </c>
      <c r="N170" s="55"/>
    </row>
    <row r="171" spans="1:14" ht="15.6" x14ac:dyDescent="0.3">
      <c r="A171" s="55" t="s">
        <v>630</v>
      </c>
      <c r="B171" s="55" t="s">
        <v>243</v>
      </c>
      <c r="C171" s="55" t="s">
        <v>610</v>
      </c>
      <c r="D171" s="55" t="s">
        <v>630</v>
      </c>
      <c r="E171" s="54" t="s">
        <v>243</v>
      </c>
      <c r="N171" s="55"/>
    </row>
    <row r="172" spans="1:14" ht="15.6" x14ac:dyDescent="0.3">
      <c r="A172" s="55" t="s">
        <v>631</v>
      </c>
      <c r="B172" s="55" t="s">
        <v>243</v>
      </c>
      <c r="C172" s="55" t="s">
        <v>632</v>
      </c>
      <c r="D172" s="55" t="s">
        <v>631</v>
      </c>
      <c r="E172" s="54" t="s">
        <v>243</v>
      </c>
      <c r="N172" s="55"/>
    </row>
    <row r="173" spans="1:14" ht="15.6" x14ac:dyDescent="0.3">
      <c r="A173" s="55" t="s">
        <v>633</v>
      </c>
      <c r="B173" s="55" t="s">
        <v>243</v>
      </c>
      <c r="C173" s="55" t="s">
        <v>634</v>
      </c>
      <c r="D173" s="55" t="s">
        <v>633</v>
      </c>
      <c r="E173" s="54" t="s">
        <v>243</v>
      </c>
      <c r="N173" s="55"/>
    </row>
    <row r="174" spans="1:14" ht="15.6" x14ac:dyDescent="0.3">
      <c r="A174" s="55" t="s">
        <v>635</v>
      </c>
      <c r="B174" s="55" t="s">
        <v>243</v>
      </c>
      <c r="C174" s="55" t="s">
        <v>636</v>
      </c>
      <c r="D174" s="55" t="s">
        <v>635</v>
      </c>
      <c r="E174" s="54" t="s">
        <v>243</v>
      </c>
      <c r="N174" s="55"/>
    </row>
    <row r="175" spans="1:14" ht="15.6" x14ac:dyDescent="0.3">
      <c r="A175" s="55" t="s">
        <v>637</v>
      </c>
      <c r="B175" s="55" t="s">
        <v>243</v>
      </c>
      <c r="C175" s="55" t="s">
        <v>638</v>
      </c>
      <c r="D175" s="55" t="s">
        <v>637</v>
      </c>
      <c r="E175" s="54" t="s">
        <v>243</v>
      </c>
      <c r="N175" s="55"/>
    </row>
    <row r="176" spans="1:14" ht="15.6" x14ac:dyDescent="0.3">
      <c r="A176" s="55" t="s">
        <v>639</v>
      </c>
      <c r="B176" s="55" t="s">
        <v>243</v>
      </c>
      <c r="C176" s="55" t="s">
        <v>640</v>
      </c>
      <c r="D176" s="55" t="s">
        <v>639</v>
      </c>
      <c r="E176" s="54" t="s">
        <v>243</v>
      </c>
      <c r="N176" s="55"/>
    </row>
    <row r="177" spans="1:14" ht="15.6" x14ac:dyDescent="0.3">
      <c r="A177" s="55" t="s">
        <v>641</v>
      </c>
      <c r="B177" s="55" t="s">
        <v>243</v>
      </c>
      <c r="C177" s="55" t="s">
        <v>642</v>
      </c>
      <c r="D177" s="55" t="s">
        <v>641</v>
      </c>
      <c r="E177" s="54" t="s">
        <v>243</v>
      </c>
      <c r="N177" s="55"/>
    </row>
    <row r="178" spans="1:14" ht="15.6" x14ac:dyDescent="0.3">
      <c r="A178" s="55" t="s">
        <v>643</v>
      </c>
      <c r="B178" s="55" t="s">
        <v>243</v>
      </c>
      <c r="C178" s="55" t="s">
        <v>644</v>
      </c>
      <c r="D178" s="55" t="s">
        <v>643</v>
      </c>
      <c r="E178" s="54" t="s">
        <v>243</v>
      </c>
      <c r="N178" s="55"/>
    </row>
    <row r="179" spans="1:14" ht="15.6" x14ac:dyDescent="0.3">
      <c r="A179" s="55" t="s">
        <v>203</v>
      </c>
      <c r="B179" s="55" t="s">
        <v>243</v>
      </c>
      <c r="C179" s="55" t="s">
        <v>645</v>
      </c>
      <c r="D179" s="55" t="s">
        <v>203</v>
      </c>
      <c r="E179" s="54" t="s">
        <v>243</v>
      </c>
      <c r="N179" s="55"/>
    </row>
    <row r="180" spans="1:14" ht="15.6" x14ac:dyDescent="0.3">
      <c r="A180" s="55" t="s">
        <v>646</v>
      </c>
      <c r="B180" s="55" t="s">
        <v>243</v>
      </c>
      <c r="C180" s="55" t="s">
        <v>647</v>
      </c>
      <c r="D180" s="55" t="s">
        <v>646</v>
      </c>
      <c r="E180" s="54" t="s">
        <v>243</v>
      </c>
      <c r="N180" s="55"/>
    </row>
    <row r="181" spans="1:14" ht="15.6" x14ac:dyDescent="0.3">
      <c r="A181" s="55" t="s">
        <v>203</v>
      </c>
      <c r="B181" s="55" t="s">
        <v>243</v>
      </c>
      <c r="C181" s="55" t="s">
        <v>648</v>
      </c>
      <c r="D181" s="55" t="s">
        <v>203</v>
      </c>
      <c r="E181" s="54" t="s">
        <v>243</v>
      </c>
      <c r="N181" s="55"/>
    </row>
    <row r="182" spans="1:14" ht="15.6" x14ac:dyDescent="0.3">
      <c r="A182" s="55" t="s">
        <v>649</v>
      </c>
      <c r="B182" s="55" t="s">
        <v>243</v>
      </c>
      <c r="C182" s="55" t="s">
        <v>650</v>
      </c>
      <c r="D182" s="55" t="s">
        <v>649</v>
      </c>
      <c r="E182" s="54" t="s">
        <v>243</v>
      </c>
      <c r="N182" s="55"/>
    </row>
    <row r="183" spans="1:14" ht="15.6" x14ac:dyDescent="0.3">
      <c r="A183" s="55" t="s">
        <v>651</v>
      </c>
      <c r="B183" s="55" t="s">
        <v>243</v>
      </c>
      <c r="C183" s="55" t="s">
        <v>652</v>
      </c>
      <c r="D183" s="55" t="s">
        <v>651</v>
      </c>
      <c r="E183" s="54" t="s">
        <v>243</v>
      </c>
      <c r="N183" s="55"/>
    </row>
    <row r="184" spans="1:14" ht="15.6" x14ac:dyDescent="0.3">
      <c r="A184" s="55" t="s">
        <v>653</v>
      </c>
      <c r="B184" s="55" t="s">
        <v>243</v>
      </c>
      <c r="C184" s="55" t="s">
        <v>654</v>
      </c>
      <c r="D184" s="55" t="s">
        <v>653</v>
      </c>
      <c r="E184" s="54" t="s">
        <v>243</v>
      </c>
      <c r="N184" s="55"/>
    </row>
    <row r="185" spans="1:14" ht="15.6" x14ac:dyDescent="0.3">
      <c r="A185" s="55" t="s">
        <v>655</v>
      </c>
      <c r="B185" s="55" t="s">
        <v>243</v>
      </c>
      <c r="C185" s="55" t="s">
        <v>656</v>
      </c>
      <c r="D185" s="55" t="s">
        <v>655</v>
      </c>
      <c r="E185" s="54" t="s">
        <v>243</v>
      </c>
      <c r="N185" s="55"/>
    </row>
    <row r="186" spans="1:14" ht="15.6" x14ac:dyDescent="0.3">
      <c r="A186" s="55" t="s">
        <v>657</v>
      </c>
      <c r="B186" s="55" t="s">
        <v>243</v>
      </c>
      <c r="C186" s="55" t="s">
        <v>658</v>
      </c>
      <c r="D186" s="55" t="s">
        <v>657</v>
      </c>
      <c r="E186" s="54" t="s">
        <v>243</v>
      </c>
      <c r="N186" s="55"/>
    </row>
    <row r="187" spans="1:14" ht="15.6" x14ac:dyDescent="0.3">
      <c r="A187" s="55" t="s">
        <v>659</v>
      </c>
      <c r="B187" s="55" t="s">
        <v>243</v>
      </c>
      <c r="C187" s="55" t="s">
        <v>660</v>
      </c>
      <c r="D187" s="55" t="s">
        <v>659</v>
      </c>
      <c r="E187" s="54" t="s">
        <v>243</v>
      </c>
      <c r="N187" s="55"/>
    </row>
    <row r="188" spans="1:14" ht="15.6" x14ac:dyDescent="0.3">
      <c r="A188" s="55" t="s">
        <v>203</v>
      </c>
      <c r="B188" s="55" t="s">
        <v>243</v>
      </c>
      <c r="C188" s="55" t="s">
        <v>661</v>
      </c>
      <c r="D188" s="55" t="s">
        <v>203</v>
      </c>
      <c r="E188" s="54" t="s">
        <v>243</v>
      </c>
      <c r="N188" s="55"/>
    </row>
    <row r="189" spans="1:14" ht="15.6" x14ac:dyDescent="0.3">
      <c r="A189" s="55" t="s">
        <v>662</v>
      </c>
      <c r="B189" s="55" t="s">
        <v>243</v>
      </c>
      <c r="C189" s="55" t="s">
        <v>663</v>
      </c>
      <c r="D189" s="55" t="s">
        <v>662</v>
      </c>
      <c r="E189" s="54" t="s">
        <v>243</v>
      </c>
      <c r="N189" s="55"/>
    </row>
    <row r="190" spans="1:14" ht="15.6" x14ac:dyDescent="0.3">
      <c r="A190" s="55" t="s">
        <v>203</v>
      </c>
      <c r="B190" s="55" t="s">
        <v>243</v>
      </c>
      <c r="C190" s="55" t="s">
        <v>664</v>
      </c>
      <c r="D190" s="55" t="s">
        <v>203</v>
      </c>
      <c r="E190" s="54" t="s">
        <v>243</v>
      </c>
      <c r="N190" s="55"/>
    </row>
    <row r="191" spans="1:14" ht="15.6" x14ac:dyDescent="0.3">
      <c r="A191" s="55" t="s">
        <v>665</v>
      </c>
      <c r="B191" s="55" t="s">
        <v>243</v>
      </c>
      <c r="C191" s="55" t="s">
        <v>666</v>
      </c>
      <c r="D191" s="55" t="s">
        <v>665</v>
      </c>
      <c r="E191" s="54" t="s">
        <v>243</v>
      </c>
      <c r="N191" s="55"/>
    </row>
    <row r="192" spans="1:14" ht="15.6" x14ac:dyDescent="0.3">
      <c r="A192" s="55" t="s">
        <v>667</v>
      </c>
      <c r="B192" s="55" t="s">
        <v>243</v>
      </c>
      <c r="C192" s="55" t="s">
        <v>668</v>
      </c>
      <c r="D192" s="55" t="s">
        <v>667</v>
      </c>
      <c r="E192" s="54" t="s">
        <v>243</v>
      </c>
      <c r="N192" s="55"/>
    </row>
    <row r="193" spans="1:14" ht="15.6" x14ac:dyDescent="0.3">
      <c r="A193" s="55" t="s">
        <v>669</v>
      </c>
      <c r="B193" s="55" t="s">
        <v>243</v>
      </c>
      <c r="C193" s="55" t="s">
        <v>670</v>
      </c>
      <c r="D193" s="55" t="s">
        <v>669</v>
      </c>
      <c r="E193" s="54" t="s">
        <v>243</v>
      </c>
      <c r="N193" s="55"/>
    </row>
    <row r="194" spans="1:14" ht="15.6" x14ac:dyDescent="0.3">
      <c r="A194" s="55" t="s">
        <v>671</v>
      </c>
      <c r="B194" s="55" t="s">
        <v>243</v>
      </c>
      <c r="C194" s="55" t="s">
        <v>672</v>
      </c>
      <c r="D194" s="55" t="s">
        <v>671</v>
      </c>
      <c r="E194" s="54" t="s">
        <v>243</v>
      </c>
      <c r="N194" s="55"/>
    </row>
    <row r="195" spans="1:14" ht="15.6" x14ac:dyDescent="0.3">
      <c r="A195" s="55" t="s">
        <v>673</v>
      </c>
      <c r="B195" s="55" t="s">
        <v>243</v>
      </c>
      <c r="C195" s="55" t="s">
        <v>674</v>
      </c>
      <c r="D195" s="55" t="s">
        <v>673</v>
      </c>
      <c r="E195" s="54" t="s">
        <v>243</v>
      </c>
      <c r="N195" s="55"/>
    </row>
    <row r="196" spans="1:14" ht="15.6" x14ac:dyDescent="0.3">
      <c r="A196" s="55" t="s">
        <v>675</v>
      </c>
      <c r="B196" s="55" t="s">
        <v>243</v>
      </c>
      <c r="C196" s="55" t="s">
        <v>676</v>
      </c>
      <c r="D196" s="55" t="s">
        <v>675</v>
      </c>
      <c r="E196" s="54" t="s">
        <v>243</v>
      </c>
      <c r="N196" s="55"/>
    </row>
    <row r="197" spans="1:14" ht="15.6" x14ac:dyDescent="0.3">
      <c r="A197" s="55" t="s">
        <v>677</v>
      </c>
      <c r="B197" s="55" t="s">
        <v>243</v>
      </c>
      <c r="C197" s="55" t="s">
        <v>678</v>
      </c>
      <c r="D197" s="55" t="s">
        <v>677</v>
      </c>
      <c r="E197" s="54" t="s">
        <v>243</v>
      </c>
      <c r="N197" s="55"/>
    </row>
    <row r="198" spans="1:14" ht="15.6" x14ac:dyDescent="0.3">
      <c r="A198" s="55" t="s">
        <v>679</v>
      </c>
      <c r="B198" s="55" t="s">
        <v>243</v>
      </c>
      <c r="C198" s="55" t="s">
        <v>680</v>
      </c>
      <c r="D198" s="55" t="s">
        <v>679</v>
      </c>
      <c r="E198" s="54" t="s">
        <v>243</v>
      </c>
      <c r="N198" s="55"/>
    </row>
    <row r="199" spans="1:14" ht="15.6" x14ac:dyDescent="0.3">
      <c r="A199" s="55" t="s">
        <v>681</v>
      </c>
      <c r="B199" s="55" t="s">
        <v>243</v>
      </c>
      <c r="C199" s="55" t="s">
        <v>596</v>
      </c>
      <c r="D199" s="55" t="s">
        <v>681</v>
      </c>
      <c r="E199" s="54" t="s">
        <v>243</v>
      </c>
      <c r="N199" s="55"/>
    </row>
    <row r="200" spans="1:14" ht="15.6" x14ac:dyDescent="0.3">
      <c r="A200" s="55" t="s">
        <v>682</v>
      </c>
      <c r="B200" s="55" t="s">
        <v>243</v>
      </c>
      <c r="C200" s="55" t="s">
        <v>683</v>
      </c>
      <c r="D200" s="55" t="s">
        <v>682</v>
      </c>
      <c r="E200" s="54" t="s">
        <v>243</v>
      </c>
      <c r="N200" s="55"/>
    </row>
    <row r="201" spans="1:14" ht="15.6" x14ac:dyDescent="0.3">
      <c r="A201" s="55" t="s">
        <v>684</v>
      </c>
      <c r="B201" s="55" t="s">
        <v>243</v>
      </c>
      <c r="C201" s="55" t="s">
        <v>685</v>
      </c>
      <c r="D201" s="55" t="s">
        <v>684</v>
      </c>
      <c r="E201" s="54" t="s">
        <v>243</v>
      </c>
      <c r="N201" s="55"/>
    </row>
    <row r="202" spans="1:14" ht="15.6" x14ac:dyDescent="0.3">
      <c r="A202" s="55" t="s">
        <v>686</v>
      </c>
      <c r="B202" s="55" t="s">
        <v>243</v>
      </c>
      <c r="C202" s="55" t="s">
        <v>687</v>
      </c>
      <c r="D202" s="55" t="s">
        <v>686</v>
      </c>
      <c r="E202" s="54" t="s">
        <v>243</v>
      </c>
      <c r="N202" s="55"/>
    </row>
    <row r="203" spans="1:14" ht="15.6" x14ac:dyDescent="0.3">
      <c r="A203" s="55" t="s">
        <v>688</v>
      </c>
      <c r="B203" s="55" t="s">
        <v>243</v>
      </c>
      <c r="C203" s="55" t="s">
        <v>689</v>
      </c>
      <c r="D203" s="55" t="s">
        <v>688</v>
      </c>
      <c r="E203" s="54" t="s">
        <v>243</v>
      </c>
      <c r="N203" s="55"/>
    </row>
    <row r="204" spans="1:14" ht="15.6" x14ac:dyDescent="0.3">
      <c r="A204" s="55" t="s">
        <v>690</v>
      </c>
      <c r="B204" s="55" t="s">
        <v>245</v>
      </c>
      <c r="C204" s="55" t="s">
        <v>691</v>
      </c>
      <c r="D204" s="55" t="s">
        <v>690</v>
      </c>
      <c r="E204" s="54" t="s">
        <v>245</v>
      </c>
      <c r="N204" s="55"/>
    </row>
    <row r="205" spans="1:14" ht="15.6" x14ac:dyDescent="0.3">
      <c r="A205" s="55" t="s">
        <v>692</v>
      </c>
      <c r="B205" s="55" t="s">
        <v>245</v>
      </c>
      <c r="C205" s="55" t="s">
        <v>693</v>
      </c>
      <c r="D205" s="55" t="s">
        <v>692</v>
      </c>
      <c r="E205" s="54" t="s">
        <v>245</v>
      </c>
      <c r="N205" s="55"/>
    </row>
    <row r="206" spans="1:14" ht="15.6" x14ac:dyDescent="0.3">
      <c r="A206" s="55" t="s">
        <v>694</v>
      </c>
      <c r="B206" s="55" t="s">
        <v>245</v>
      </c>
      <c r="C206" s="55" t="s">
        <v>695</v>
      </c>
      <c r="D206" s="55" t="s">
        <v>694</v>
      </c>
      <c r="E206" s="54" t="s">
        <v>245</v>
      </c>
      <c r="N206" s="55"/>
    </row>
    <row r="207" spans="1:14" ht="15.6" x14ac:dyDescent="0.3">
      <c r="A207" s="55" t="s">
        <v>696</v>
      </c>
      <c r="B207" s="55" t="s">
        <v>245</v>
      </c>
      <c r="C207" s="55" t="s">
        <v>697</v>
      </c>
      <c r="D207" s="55" t="s">
        <v>696</v>
      </c>
      <c r="E207" s="54" t="s">
        <v>245</v>
      </c>
      <c r="N207" s="55"/>
    </row>
    <row r="208" spans="1:14" ht="15.6" x14ac:dyDescent="0.3">
      <c r="A208" s="55" t="s">
        <v>698</v>
      </c>
      <c r="B208" s="55" t="s">
        <v>245</v>
      </c>
      <c r="C208" s="55" t="s">
        <v>699</v>
      </c>
      <c r="D208" s="55" t="s">
        <v>698</v>
      </c>
      <c r="E208" s="54" t="s">
        <v>245</v>
      </c>
      <c r="N208" s="55"/>
    </row>
    <row r="209" spans="1:14" ht="15.6" x14ac:dyDescent="0.3">
      <c r="A209" s="55" t="s">
        <v>700</v>
      </c>
      <c r="B209" s="55" t="s">
        <v>245</v>
      </c>
      <c r="C209" s="55" t="s">
        <v>701</v>
      </c>
      <c r="D209" s="55" t="s">
        <v>700</v>
      </c>
      <c r="E209" s="54" t="s">
        <v>245</v>
      </c>
      <c r="N209" s="55"/>
    </row>
    <row r="210" spans="1:14" ht="15.6" x14ac:dyDescent="0.3">
      <c r="A210" s="55" t="s">
        <v>203</v>
      </c>
      <c r="B210" s="55" t="s">
        <v>245</v>
      </c>
      <c r="C210" s="55" t="s">
        <v>702</v>
      </c>
      <c r="D210" s="55" t="s">
        <v>203</v>
      </c>
      <c r="E210" s="54" t="s">
        <v>245</v>
      </c>
      <c r="N210" s="55"/>
    </row>
    <row r="211" spans="1:14" ht="15.6" x14ac:dyDescent="0.3">
      <c r="A211" s="55" t="s">
        <v>703</v>
      </c>
      <c r="B211" s="55" t="s">
        <v>245</v>
      </c>
      <c r="C211" s="55" t="s">
        <v>704</v>
      </c>
      <c r="D211" s="55" t="s">
        <v>703</v>
      </c>
      <c r="E211" s="54" t="s">
        <v>245</v>
      </c>
      <c r="N211" s="55"/>
    </row>
    <row r="212" spans="1:14" ht="15.6" x14ac:dyDescent="0.3">
      <c r="A212" s="55" t="s">
        <v>705</v>
      </c>
      <c r="B212" s="55" t="s">
        <v>245</v>
      </c>
      <c r="C212" s="55" t="s">
        <v>706</v>
      </c>
      <c r="D212" s="55" t="s">
        <v>705</v>
      </c>
      <c r="E212" s="54" t="s">
        <v>245</v>
      </c>
      <c r="N212" s="55"/>
    </row>
    <row r="213" spans="1:14" ht="15.6" x14ac:dyDescent="0.3">
      <c r="A213" s="55" t="s">
        <v>707</v>
      </c>
      <c r="B213" s="55" t="s">
        <v>245</v>
      </c>
      <c r="C213" s="55" t="s">
        <v>706</v>
      </c>
      <c r="D213" s="55" t="s">
        <v>707</v>
      </c>
      <c r="E213" s="54" t="s">
        <v>245</v>
      </c>
      <c r="N213" s="55"/>
    </row>
    <row r="214" spans="1:14" ht="15.6" x14ac:dyDescent="0.3">
      <c r="A214" s="55" t="s">
        <v>708</v>
      </c>
      <c r="B214" s="55" t="s">
        <v>245</v>
      </c>
      <c r="C214" s="55" t="s">
        <v>709</v>
      </c>
      <c r="D214" s="55" t="s">
        <v>708</v>
      </c>
      <c r="E214" s="54" t="s">
        <v>245</v>
      </c>
      <c r="N214" s="55"/>
    </row>
    <row r="215" spans="1:14" ht="15.6" x14ac:dyDescent="0.3">
      <c r="A215" s="55" t="s">
        <v>710</v>
      </c>
      <c r="B215" s="55" t="s">
        <v>245</v>
      </c>
      <c r="C215" s="55" t="s">
        <v>711</v>
      </c>
      <c r="D215" s="55" t="s">
        <v>710</v>
      </c>
      <c r="E215" s="54" t="s">
        <v>245</v>
      </c>
      <c r="N215" s="55"/>
    </row>
    <row r="216" spans="1:14" ht="15.6" x14ac:dyDescent="0.3">
      <c r="A216" s="55" t="s">
        <v>712</v>
      </c>
      <c r="B216" s="55" t="s">
        <v>245</v>
      </c>
      <c r="C216" s="55" t="s">
        <v>713</v>
      </c>
      <c r="D216" s="55" t="s">
        <v>712</v>
      </c>
      <c r="E216" s="54" t="s">
        <v>245</v>
      </c>
      <c r="N216" s="55"/>
    </row>
    <row r="217" spans="1:14" ht="15.6" x14ac:dyDescent="0.3">
      <c r="A217" s="55" t="s">
        <v>714</v>
      </c>
      <c r="B217" s="55" t="s">
        <v>245</v>
      </c>
      <c r="C217" s="55" t="s">
        <v>715</v>
      </c>
      <c r="D217" s="55" t="s">
        <v>714</v>
      </c>
      <c r="E217" s="54" t="s">
        <v>245</v>
      </c>
      <c r="N217" s="55"/>
    </row>
    <row r="218" spans="1:14" ht="15.6" x14ac:dyDescent="0.3">
      <c r="A218" s="55" t="s">
        <v>203</v>
      </c>
      <c r="B218" s="55" t="s">
        <v>245</v>
      </c>
      <c r="C218" s="55" t="s">
        <v>716</v>
      </c>
      <c r="D218" s="55" t="s">
        <v>203</v>
      </c>
      <c r="E218" s="54" t="s">
        <v>245</v>
      </c>
      <c r="N218" s="55"/>
    </row>
    <row r="219" spans="1:14" ht="15.6" x14ac:dyDescent="0.3">
      <c r="A219" s="55" t="s">
        <v>717</v>
      </c>
      <c r="B219" s="55" t="s">
        <v>245</v>
      </c>
      <c r="C219" s="55" t="s">
        <v>718</v>
      </c>
      <c r="D219" s="55" t="s">
        <v>717</v>
      </c>
      <c r="E219" s="54" t="s">
        <v>245</v>
      </c>
      <c r="N219" s="55"/>
    </row>
    <row r="220" spans="1:14" ht="15.6" x14ac:dyDescent="0.3">
      <c r="A220" s="55" t="s">
        <v>203</v>
      </c>
      <c r="B220" s="55" t="s">
        <v>245</v>
      </c>
      <c r="C220" s="55" t="s">
        <v>719</v>
      </c>
      <c r="D220" s="55" t="s">
        <v>203</v>
      </c>
      <c r="E220" s="54" t="s">
        <v>245</v>
      </c>
      <c r="N220" s="55"/>
    </row>
    <row r="221" spans="1:14" ht="15.6" x14ac:dyDescent="0.3">
      <c r="A221" s="55" t="s">
        <v>203</v>
      </c>
      <c r="B221" s="55" t="s">
        <v>245</v>
      </c>
      <c r="C221" s="55" t="s">
        <v>720</v>
      </c>
      <c r="D221" s="55" t="s">
        <v>203</v>
      </c>
      <c r="E221" s="54" t="s">
        <v>245</v>
      </c>
      <c r="N221" s="55"/>
    </row>
    <row r="222" spans="1:14" ht="15.6" x14ac:dyDescent="0.3">
      <c r="A222" s="55" t="s">
        <v>721</v>
      </c>
      <c r="B222" s="55" t="s">
        <v>245</v>
      </c>
      <c r="C222" s="55" t="s">
        <v>722</v>
      </c>
      <c r="D222" s="55" t="s">
        <v>721</v>
      </c>
      <c r="E222" s="54" t="s">
        <v>245</v>
      </c>
      <c r="N222" s="55"/>
    </row>
    <row r="223" spans="1:14" ht="15.6" x14ac:dyDescent="0.3">
      <c r="A223" s="55" t="s">
        <v>723</v>
      </c>
      <c r="B223" s="55" t="s">
        <v>245</v>
      </c>
      <c r="C223" s="55" t="s">
        <v>724</v>
      </c>
      <c r="D223" s="55" t="s">
        <v>723</v>
      </c>
      <c r="E223" s="54" t="s">
        <v>245</v>
      </c>
      <c r="N223" s="55"/>
    </row>
    <row r="224" spans="1:14" ht="15.6" x14ac:dyDescent="0.3">
      <c r="A224" s="55" t="s">
        <v>725</v>
      </c>
      <c r="B224" s="55" t="s">
        <v>245</v>
      </c>
      <c r="C224" s="55" t="s">
        <v>726</v>
      </c>
      <c r="D224" s="55" t="s">
        <v>725</v>
      </c>
      <c r="E224" s="54" t="s">
        <v>245</v>
      </c>
      <c r="N224" s="55"/>
    </row>
    <row r="225" spans="1:14" ht="15.6" x14ac:dyDescent="0.3">
      <c r="A225" s="55" t="s">
        <v>727</v>
      </c>
      <c r="B225" s="55" t="s">
        <v>245</v>
      </c>
      <c r="C225" s="55" t="s">
        <v>728</v>
      </c>
      <c r="D225" s="55" t="s">
        <v>727</v>
      </c>
      <c r="E225" s="54" t="s">
        <v>245</v>
      </c>
      <c r="N225" s="55"/>
    </row>
    <row r="226" spans="1:14" ht="15.6" x14ac:dyDescent="0.3">
      <c r="A226" s="55" t="s">
        <v>729</v>
      </c>
      <c r="B226" s="55" t="s">
        <v>247</v>
      </c>
      <c r="C226" s="55" t="s">
        <v>730</v>
      </c>
      <c r="D226" s="55" t="s">
        <v>729</v>
      </c>
      <c r="E226" s="54" t="s">
        <v>247</v>
      </c>
      <c r="N226" s="55"/>
    </row>
    <row r="227" spans="1:14" ht="15.6" x14ac:dyDescent="0.3">
      <c r="A227" s="55" t="s">
        <v>731</v>
      </c>
      <c r="B227" s="55" t="s">
        <v>250</v>
      </c>
      <c r="C227" s="55" t="s">
        <v>732</v>
      </c>
      <c r="D227" s="55" t="s">
        <v>731</v>
      </c>
      <c r="E227" s="54" t="s">
        <v>250</v>
      </c>
      <c r="N227" s="55"/>
    </row>
    <row r="228" spans="1:14" ht="15.6" x14ac:dyDescent="0.3">
      <c r="A228" s="55" t="s">
        <v>733</v>
      </c>
      <c r="B228" s="55" t="s">
        <v>253</v>
      </c>
      <c r="C228" s="55" t="s">
        <v>734</v>
      </c>
      <c r="D228" s="55" t="s">
        <v>733</v>
      </c>
      <c r="E228" s="54" t="s">
        <v>253</v>
      </c>
      <c r="N228" s="55"/>
    </row>
    <row r="229" spans="1:14" ht="15.6" x14ac:dyDescent="0.3">
      <c r="A229" s="55" t="s">
        <v>735</v>
      </c>
      <c r="B229" s="55" t="s">
        <v>256</v>
      </c>
      <c r="C229" s="55" t="s">
        <v>736</v>
      </c>
      <c r="D229" s="55" t="s">
        <v>735</v>
      </c>
      <c r="E229" s="54" t="s">
        <v>256</v>
      </c>
      <c r="N229" s="55"/>
    </row>
    <row r="230" spans="1:14" ht="15.6" x14ac:dyDescent="0.3">
      <c r="A230" s="55" t="s">
        <v>737</v>
      </c>
      <c r="B230" s="55" t="s">
        <v>259</v>
      </c>
      <c r="C230" s="55" t="s">
        <v>738</v>
      </c>
      <c r="D230" s="55" t="s">
        <v>737</v>
      </c>
      <c r="E230" s="54" t="s">
        <v>259</v>
      </c>
      <c r="N230" s="55"/>
    </row>
    <row r="231" spans="1:14" ht="15.6" x14ac:dyDescent="0.3">
      <c r="A231" s="55" t="s">
        <v>739</v>
      </c>
      <c r="B231" s="55" t="s">
        <v>261</v>
      </c>
      <c r="C231" s="55" t="s">
        <v>740</v>
      </c>
      <c r="D231" s="55" t="s">
        <v>739</v>
      </c>
      <c r="E231" s="54" t="s">
        <v>261</v>
      </c>
      <c r="N231" s="55"/>
    </row>
    <row r="232" spans="1:14" ht="15.6" x14ac:dyDescent="0.3">
      <c r="A232" s="55" t="s">
        <v>741</v>
      </c>
      <c r="B232" s="55" t="s">
        <v>261</v>
      </c>
      <c r="C232" s="55" t="s">
        <v>742</v>
      </c>
      <c r="D232" s="55" t="s">
        <v>741</v>
      </c>
      <c r="E232" s="54" t="s">
        <v>261</v>
      </c>
      <c r="N232" s="55"/>
    </row>
    <row r="233" spans="1:14" ht="15.6" x14ac:dyDescent="0.3">
      <c r="A233" s="55" t="s">
        <v>743</v>
      </c>
      <c r="B233" s="55" t="s">
        <v>261</v>
      </c>
      <c r="C233" s="55" t="s">
        <v>744</v>
      </c>
      <c r="D233" s="55" t="s">
        <v>743</v>
      </c>
      <c r="E233" s="54" t="s">
        <v>261</v>
      </c>
      <c r="N233" s="55"/>
    </row>
    <row r="234" spans="1:14" ht="15.6" x14ac:dyDescent="0.3">
      <c r="A234" s="55" t="s">
        <v>745</v>
      </c>
      <c r="B234" s="55" t="s">
        <v>261</v>
      </c>
      <c r="C234" s="55" t="s">
        <v>746</v>
      </c>
      <c r="D234" s="55" t="s">
        <v>745</v>
      </c>
      <c r="E234" s="54" t="s">
        <v>261</v>
      </c>
      <c r="N234" s="55"/>
    </row>
    <row r="235" spans="1:14" ht="15.6" x14ac:dyDescent="0.3">
      <c r="A235" s="55" t="s">
        <v>747</v>
      </c>
      <c r="B235" s="55" t="s">
        <v>264</v>
      </c>
      <c r="C235" s="55" t="s">
        <v>748</v>
      </c>
      <c r="D235" s="55" t="s">
        <v>747</v>
      </c>
      <c r="E235" s="54" t="s">
        <v>264</v>
      </c>
      <c r="N235" s="55"/>
    </row>
    <row r="236" spans="1:14" ht="15.6" x14ac:dyDescent="0.3">
      <c r="A236" s="55" t="s">
        <v>749</v>
      </c>
      <c r="B236" s="55" t="s">
        <v>267</v>
      </c>
      <c r="C236" s="55" t="s">
        <v>750</v>
      </c>
      <c r="D236" s="55" t="s">
        <v>749</v>
      </c>
      <c r="E236" s="54" t="s">
        <v>267</v>
      </c>
      <c r="N236" s="55"/>
    </row>
    <row r="237" spans="1:14" ht="15.6" x14ac:dyDescent="0.3">
      <c r="A237" s="55" t="s">
        <v>749</v>
      </c>
      <c r="B237" s="55" t="s">
        <v>267</v>
      </c>
      <c r="C237" s="55" t="s">
        <v>751</v>
      </c>
      <c r="D237" s="55" t="s">
        <v>749</v>
      </c>
      <c r="E237" s="54" t="s">
        <v>267</v>
      </c>
      <c r="N237" s="55"/>
    </row>
    <row r="238" spans="1:14" ht="15.6" x14ac:dyDescent="0.3">
      <c r="A238" s="55" t="s">
        <v>752</v>
      </c>
      <c r="B238" s="55" t="s">
        <v>267</v>
      </c>
      <c r="C238" s="55" t="s">
        <v>753</v>
      </c>
      <c r="D238" s="55" t="s">
        <v>752</v>
      </c>
      <c r="E238" s="54" t="s">
        <v>267</v>
      </c>
      <c r="N238" s="55"/>
    </row>
    <row r="239" spans="1:14" ht="15.6" x14ac:dyDescent="0.3">
      <c r="A239" s="55" t="s">
        <v>754</v>
      </c>
      <c r="B239" s="55" t="s">
        <v>267</v>
      </c>
      <c r="C239" s="55" t="s">
        <v>755</v>
      </c>
      <c r="D239" s="55" t="s">
        <v>754</v>
      </c>
      <c r="E239" s="54" t="s">
        <v>267</v>
      </c>
      <c r="N239" s="55"/>
    </row>
    <row r="240" spans="1:14" ht="15.6" x14ac:dyDescent="0.3">
      <c r="A240" s="55" t="s">
        <v>756</v>
      </c>
      <c r="B240" s="55" t="s">
        <v>270</v>
      </c>
      <c r="C240" s="55" t="s">
        <v>757</v>
      </c>
      <c r="D240" s="55" t="s">
        <v>756</v>
      </c>
      <c r="E240" s="54" t="s">
        <v>270</v>
      </c>
      <c r="N240" s="55"/>
    </row>
    <row r="241" spans="1:14" ht="15.6" x14ac:dyDescent="0.3">
      <c r="A241" s="55" t="s">
        <v>758</v>
      </c>
      <c r="B241" s="55" t="s">
        <v>270</v>
      </c>
      <c r="C241" s="55" t="s">
        <v>759</v>
      </c>
      <c r="D241" s="55" t="s">
        <v>758</v>
      </c>
      <c r="E241" s="54" t="s">
        <v>270</v>
      </c>
      <c r="N241" s="55"/>
    </row>
    <row r="242" spans="1:14" ht="15.6" x14ac:dyDescent="0.3">
      <c r="A242" s="55" t="s">
        <v>760</v>
      </c>
      <c r="B242" s="55" t="s">
        <v>270</v>
      </c>
      <c r="C242" s="55" t="s">
        <v>761</v>
      </c>
      <c r="D242" s="55" t="s">
        <v>760</v>
      </c>
      <c r="E242" s="54" t="s">
        <v>270</v>
      </c>
      <c r="N242" s="55"/>
    </row>
    <row r="243" spans="1:14" ht="15.6" x14ac:dyDescent="0.3">
      <c r="A243" s="55" t="s">
        <v>756</v>
      </c>
      <c r="B243" s="55" t="s">
        <v>270</v>
      </c>
      <c r="C243" s="55" t="s">
        <v>762</v>
      </c>
      <c r="D243" s="55" t="s">
        <v>756</v>
      </c>
      <c r="E243" s="54" t="s">
        <v>270</v>
      </c>
      <c r="N243" s="55"/>
    </row>
    <row r="244" spans="1:14" ht="15.6" x14ac:dyDescent="0.3">
      <c r="A244" s="55" t="s">
        <v>763</v>
      </c>
      <c r="B244" s="55" t="s">
        <v>270</v>
      </c>
      <c r="C244" s="55" t="s">
        <v>764</v>
      </c>
      <c r="D244" s="55" t="s">
        <v>763</v>
      </c>
      <c r="E244" s="54" t="s">
        <v>270</v>
      </c>
      <c r="N244" s="55"/>
    </row>
    <row r="245" spans="1:14" ht="15.6" x14ac:dyDescent="0.3">
      <c r="A245" s="55" t="s">
        <v>765</v>
      </c>
      <c r="B245" s="55" t="s">
        <v>270</v>
      </c>
      <c r="C245" s="55" t="s">
        <v>764</v>
      </c>
      <c r="D245" s="55" t="s">
        <v>765</v>
      </c>
      <c r="E245" s="54" t="s">
        <v>270</v>
      </c>
      <c r="N245" s="55"/>
    </row>
    <row r="246" spans="1:14" ht="15.6" x14ac:dyDescent="0.3">
      <c r="A246" s="55" t="s">
        <v>203</v>
      </c>
      <c r="B246" s="55" t="s">
        <v>270</v>
      </c>
      <c r="C246" s="55" t="s">
        <v>766</v>
      </c>
      <c r="D246" s="55" t="s">
        <v>203</v>
      </c>
      <c r="E246" s="54" t="s">
        <v>270</v>
      </c>
      <c r="N246" s="55"/>
    </row>
    <row r="247" spans="1:14" ht="15.6" x14ac:dyDescent="0.3">
      <c r="A247" s="55" t="s">
        <v>756</v>
      </c>
      <c r="B247" s="55" t="s">
        <v>270</v>
      </c>
      <c r="C247" s="55" t="s">
        <v>767</v>
      </c>
      <c r="D247" s="55" t="s">
        <v>756</v>
      </c>
      <c r="E247" s="54" t="s">
        <v>270</v>
      </c>
      <c r="N247" s="55"/>
    </row>
    <row r="248" spans="1:14" ht="15.6" x14ac:dyDescent="0.3">
      <c r="A248" s="55" t="s">
        <v>768</v>
      </c>
      <c r="B248" s="55" t="s">
        <v>273</v>
      </c>
      <c r="C248" s="55" t="s">
        <v>769</v>
      </c>
      <c r="D248" s="55" t="s">
        <v>768</v>
      </c>
      <c r="E248" s="54" t="s">
        <v>273</v>
      </c>
      <c r="N248" s="55"/>
    </row>
    <row r="249" spans="1:14" ht="15.6" x14ac:dyDescent="0.3">
      <c r="A249" s="55" t="s">
        <v>770</v>
      </c>
      <c r="B249" s="55" t="s">
        <v>273</v>
      </c>
      <c r="C249" s="55" t="s">
        <v>771</v>
      </c>
      <c r="D249" s="55" t="s">
        <v>770</v>
      </c>
      <c r="E249" s="54" t="s">
        <v>273</v>
      </c>
      <c r="N249" s="55"/>
    </row>
    <row r="250" spans="1:14" ht="15.6" x14ac:dyDescent="0.3">
      <c r="A250" s="55" t="s">
        <v>772</v>
      </c>
      <c r="B250" s="55" t="s">
        <v>273</v>
      </c>
      <c r="C250" s="55" t="s">
        <v>773</v>
      </c>
      <c r="D250" s="55" t="s">
        <v>772</v>
      </c>
      <c r="E250" s="54" t="s">
        <v>273</v>
      </c>
      <c r="N250" s="55"/>
    </row>
    <row r="251" spans="1:14" ht="15.6" x14ac:dyDescent="0.3">
      <c r="A251" s="55" t="s">
        <v>774</v>
      </c>
      <c r="B251" s="55" t="s">
        <v>273</v>
      </c>
      <c r="C251" s="55" t="s">
        <v>775</v>
      </c>
      <c r="D251" s="55" t="s">
        <v>774</v>
      </c>
      <c r="E251" s="54" t="s">
        <v>273</v>
      </c>
      <c r="N251" s="55"/>
    </row>
    <row r="252" spans="1:14" ht="15.6" x14ac:dyDescent="0.3">
      <c r="A252" s="55" t="s">
        <v>776</v>
      </c>
      <c r="B252" s="55" t="s">
        <v>273</v>
      </c>
      <c r="C252" s="55" t="s">
        <v>777</v>
      </c>
      <c r="D252" s="55" t="s">
        <v>776</v>
      </c>
      <c r="E252" s="54" t="s">
        <v>273</v>
      </c>
      <c r="N252" s="55"/>
    </row>
    <row r="253" spans="1:14" ht="15.6" x14ac:dyDescent="0.3">
      <c r="A253" s="55" t="s">
        <v>778</v>
      </c>
      <c r="B253" s="55" t="s">
        <v>276</v>
      </c>
      <c r="C253" s="55" t="s">
        <v>779</v>
      </c>
      <c r="D253" s="55" t="s">
        <v>778</v>
      </c>
      <c r="E253" s="54" t="s">
        <v>276</v>
      </c>
      <c r="N253" s="55"/>
    </row>
    <row r="254" spans="1:14" ht="15.6" x14ac:dyDescent="0.3">
      <c r="A254" s="55" t="s">
        <v>780</v>
      </c>
      <c r="B254" s="55" t="s">
        <v>276</v>
      </c>
      <c r="C254" s="55" t="s">
        <v>781</v>
      </c>
      <c r="D254" s="55" t="s">
        <v>780</v>
      </c>
      <c r="E254" s="54" t="s">
        <v>276</v>
      </c>
      <c r="N254" s="55"/>
    </row>
    <row r="255" spans="1:14" ht="15.6" x14ac:dyDescent="0.3">
      <c r="A255" s="55" t="s">
        <v>782</v>
      </c>
      <c r="B255" s="55" t="s">
        <v>276</v>
      </c>
      <c r="C255" s="55" t="s">
        <v>783</v>
      </c>
      <c r="D255" s="55" t="s">
        <v>782</v>
      </c>
      <c r="E255" s="54" t="s">
        <v>276</v>
      </c>
      <c r="N255" s="55"/>
    </row>
    <row r="256" spans="1:14" ht="15.6" x14ac:dyDescent="0.3">
      <c r="A256" s="55" t="s">
        <v>784</v>
      </c>
      <c r="B256" s="55" t="s">
        <v>276</v>
      </c>
      <c r="C256" s="55" t="s">
        <v>785</v>
      </c>
      <c r="D256" s="55" t="s">
        <v>784</v>
      </c>
      <c r="E256" s="54" t="s">
        <v>276</v>
      </c>
      <c r="N256" s="55"/>
    </row>
    <row r="257" spans="1:14" ht="15.6" x14ac:dyDescent="0.3">
      <c r="A257" s="55" t="s">
        <v>786</v>
      </c>
      <c r="B257" s="55" t="s">
        <v>276</v>
      </c>
      <c r="C257" s="55" t="s">
        <v>787</v>
      </c>
      <c r="D257" s="55" t="s">
        <v>786</v>
      </c>
      <c r="E257" s="54" t="s">
        <v>276</v>
      </c>
      <c r="N257" s="55"/>
    </row>
    <row r="258" spans="1:14" ht="15.6" x14ac:dyDescent="0.3">
      <c r="A258" s="55" t="s">
        <v>788</v>
      </c>
      <c r="B258" s="55" t="s">
        <v>279</v>
      </c>
      <c r="C258" s="55" t="s">
        <v>789</v>
      </c>
      <c r="D258" s="55" t="s">
        <v>788</v>
      </c>
      <c r="E258" s="54" t="s">
        <v>279</v>
      </c>
      <c r="N258" s="55"/>
    </row>
    <row r="259" spans="1:14" ht="15.6" x14ac:dyDescent="0.3">
      <c r="A259" s="55" t="s">
        <v>790</v>
      </c>
      <c r="B259" s="55" t="s">
        <v>279</v>
      </c>
      <c r="C259" s="55" t="s">
        <v>791</v>
      </c>
      <c r="D259" s="55" t="s">
        <v>790</v>
      </c>
      <c r="E259" s="54" t="s">
        <v>279</v>
      </c>
      <c r="N259" s="55"/>
    </row>
    <row r="260" spans="1:14" ht="15.6" x14ac:dyDescent="0.3">
      <c r="A260" s="55" t="s">
        <v>792</v>
      </c>
      <c r="B260" s="55" t="s">
        <v>279</v>
      </c>
      <c r="C260" s="55" t="s">
        <v>793</v>
      </c>
      <c r="D260" s="55" t="s">
        <v>792</v>
      </c>
      <c r="E260" s="54" t="s">
        <v>279</v>
      </c>
      <c r="N260" s="55"/>
    </row>
    <row r="261" spans="1:14" ht="15.6" x14ac:dyDescent="0.3">
      <c r="A261" s="55" t="s">
        <v>794</v>
      </c>
      <c r="B261" s="55" t="s">
        <v>279</v>
      </c>
      <c r="C261" s="55" t="s">
        <v>795</v>
      </c>
      <c r="D261" s="55" t="s">
        <v>794</v>
      </c>
      <c r="E261" s="54" t="s">
        <v>279</v>
      </c>
      <c r="N261" s="55"/>
    </row>
    <row r="262" spans="1:14" ht="15.6" x14ac:dyDescent="0.3">
      <c r="A262" s="55" t="s">
        <v>796</v>
      </c>
      <c r="B262" s="55" t="s">
        <v>279</v>
      </c>
      <c r="C262" s="55" t="s">
        <v>797</v>
      </c>
      <c r="D262" s="55" t="s">
        <v>796</v>
      </c>
      <c r="E262" s="54" t="s">
        <v>279</v>
      </c>
      <c r="N262" s="55"/>
    </row>
    <row r="263" spans="1:14" ht="15.6" x14ac:dyDescent="0.3">
      <c r="A263" s="55" t="s">
        <v>798</v>
      </c>
      <c r="B263" s="55" t="s">
        <v>279</v>
      </c>
      <c r="C263" s="55" t="s">
        <v>799</v>
      </c>
      <c r="D263" s="55" t="s">
        <v>798</v>
      </c>
      <c r="E263" s="54" t="s">
        <v>279</v>
      </c>
      <c r="N263" s="55"/>
    </row>
    <row r="264" spans="1:14" ht="15.6" x14ac:dyDescent="0.3">
      <c r="A264" s="55" t="s">
        <v>800</v>
      </c>
      <c r="B264" s="55" t="s">
        <v>282</v>
      </c>
      <c r="C264" s="55" t="s">
        <v>801</v>
      </c>
      <c r="D264" s="55" t="s">
        <v>800</v>
      </c>
      <c r="E264" s="54" t="s">
        <v>282</v>
      </c>
      <c r="N264" s="55"/>
    </row>
    <row r="265" spans="1:14" ht="15.6" x14ac:dyDescent="0.3">
      <c r="A265" s="55" t="s">
        <v>802</v>
      </c>
      <c r="B265" s="55" t="s">
        <v>282</v>
      </c>
      <c r="C265" s="55" t="s">
        <v>803</v>
      </c>
      <c r="D265" s="55" t="s">
        <v>802</v>
      </c>
      <c r="E265" s="54" t="s">
        <v>282</v>
      </c>
      <c r="N265" s="55"/>
    </row>
    <row r="266" spans="1:14" ht="15.6" x14ac:dyDescent="0.3">
      <c r="A266" s="55" t="s">
        <v>804</v>
      </c>
      <c r="B266" s="55" t="s">
        <v>282</v>
      </c>
      <c r="C266" s="55" t="s">
        <v>805</v>
      </c>
      <c r="D266" s="55" t="s">
        <v>804</v>
      </c>
      <c r="E266" s="54" t="s">
        <v>282</v>
      </c>
      <c r="N266" s="55"/>
    </row>
    <row r="267" spans="1:14" ht="15.6" x14ac:dyDescent="0.3">
      <c r="A267" s="55" t="s">
        <v>806</v>
      </c>
      <c r="B267" s="55" t="s">
        <v>282</v>
      </c>
      <c r="C267" s="55" t="s">
        <v>807</v>
      </c>
      <c r="D267" s="55" t="s">
        <v>806</v>
      </c>
      <c r="E267" s="54" t="s">
        <v>282</v>
      </c>
      <c r="N267" s="55"/>
    </row>
    <row r="268" spans="1:14" ht="15.6" x14ac:dyDescent="0.3">
      <c r="A268" s="55" t="s">
        <v>808</v>
      </c>
      <c r="B268" s="55" t="s">
        <v>282</v>
      </c>
      <c r="C268" s="55" t="s">
        <v>809</v>
      </c>
      <c r="D268" s="55" t="s">
        <v>808</v>
      </c>
      <c r="E268" s="54" t="s">
        <v>282</v>
      </c>
      <c r="N268" s="55"/>
    </row>
    <row r="269" spans="1:14" ht="15.6" x14ac:dyDescent="0.3">
      <c r="A269" s="55" t="s">
        <v>810</v>
      </c>
      <c r="B269" s="55" t="s">
        <v>282</v>
      </c>
      <c r="C269" s="55" t="s">
        <v>811</v>
      </c>
      <c r="D269" s="55" t="s">
        <v>810</v>
      </c>
      <c r="E269" s="54" t="s">
        <v>282</v>
      </c>
      <c r="N269" s="55"/>
    </row>
    <row r="270" spans="1:14" ht="15.6" x14ac:dyDescent="0.3">
      <c r="A270" s="55" t="s">
        <v>812</v>
      </c>
      <c r="B270" s="55" t="s">
        <v>282</v>
      </c>
      <c r="C270" s="55" t="s">
        <v>813</v>
      </c>
      <c r="D270" s="55" t="s">
        <v>812</v>
      </c>
      <c r="E270" s="54" t="s">
        <v>282</v>
      </c>
      <c r="N270" s="55"/>
    </row>
    <row r="271" spans="1:14" ht="15.6" x14ac:dyDescent="0.3">
      <c r="A271" s="55" t="s">
        <v>203</v>
      </c>
      <c r="B271" s="55" t="s">
        <v>282</v>
      </c>
      <c r="C271" s="55" t="s">
        <v>814</v>
      </c>
      <c r="D271" s="55" t="s">
        <v>203</v>
      </c>
      <c r="E271" s="54" t="s">
        <v>282</v>
      </c>
      <c r="N271" s="55"/>
    </row>
    <row r="272" spans="1:14" ht="15.6" x14ac:dyDescent="0.3">
      <c r="A272" s="55" t="s">
        <v>815</v>
      </c>
      <c r="B272" s="55" t="s">
        <v>282</v>
      </c>
      <c r="C272" s="55" t="s">
        <v>816</v>
      </c>
      <c r="D272" s="55" t="s">
        <v>815</v>
      </c>
      <c r="E272" s="54" t="s">
        <v>282</v>
      </c>
      <c r="N272" s="55"/>
    </row>
    <row r="273" spans="1:14" ht="15.6" x14ac:dyDescent="0.3">
      <c r="A273" s="55" t="s">
        <v>817</v>
      </c>
      <c r="B273" s="55" t="s">
        <v>282</v>
      </c>
      <c r="C273" s="55" t="s">
        <v>818</v>
      </c>
      <c r="D273" s="55" t="s">
        <v>817</v>
      </c>
      <c r="E273" s="54" t="s">
        <v>282</v>
      </c>
      <c r="N273" s="55"/>
    </row>
    <row r="274" spans="1:14" ht="15.6" x14ac:dyDescent="0.3">
      <c r="A274" s="55" t="s">
        <v>819</v>
      </c>
      <c r="B274" s="55" t="s">
        <v>282</v>
      </c>
      <c r="C274" s="55" t="s">
        <v>820</v>
      </c>
      <c r="D274" s="55" t="s">
        <v>819</v>
      </c>
      <c r="E274" s="54" t="s">
        <v>282</v>
      </c>
      <c r="N274" s="55"/>
    </row>
    <row r="275" spans="1:14" ht="15.6" x14ac:dyDescent="0.3">
      <c r="A275" s="55" t="s">
        <v>743</v>
      </c>
      <c r="B275" s="55" t="s">
        <v>285</v>
      </c>
      <c r="C275" s="55" t="s">
        <v>821</v>
      </c>
      <c r="D275" s="55" t="s">
        <v>743</v>
      </c>
      <c r="E275" s="54" t="s">
        <v>285</v>
      </c>
      <c r="N275" s="55"/>
    </row>
    <row r="276" spans="1:14" ht="15.6" x14ac:dyDescent="0.3">
      <c r="A276" s="55" t="s">
        <v>822</v>
      </c>
      <c r="B276" s="55" t="s">
        <v>285</v>
      </c>
      <c r="C276" s="55" t="s">
        <v>823</v>
      </c>
      <c r="D276" s="55" t="s">
        <v>822</v>
      </c>
      <c r="E276" s="54" t="s">
        <v>285</v>
      </c>
      <c r="N276" s="55"/>
    </row>
    <row r="277" spans="1:14" ht="15.6" x14ac:dyDescent="0.3">
      <c r="A277" s="55" t="s">
        <v>743</v>
      </c>
      <c r="B277" s="55" t="s">
        <v>285</v>
      </c>
      <c r="C277" s="55" t="s">
        <v>824</v>
      </c>
      <c r="D277" s="55" t="s">
        <v>743</v>
      </c>
      <c r="E277" s="54" t="s">
        <v>285</v>
      </c>
      <c r="N277" s="55"/>
    </row>
    <row r="278" spans="1:14" ht="15.6" x14ac:dyDescent="0.3">
      <c r="A278" s="55" t="s">
        <v>825</v>
      </c>
      <c r="B278" s="55" t="s">
        <v>285</v>
      </c>
      <c r="C278" s="55" t="s">
        <v>826</v>
      </c>
      <c r="D278" s="55" t="s">
        <v>825</v>
      </c>
      <c r="E278" s="54" t="s">
        <v>285</v>
      </c>
      <c r="N278" s="55"/>
    </row>
    <row r="279" spans="1:14" ht="15.6" x14ac:dyDescent="0.3">
      <c r="A279" s="55" t="s">
        <v>827</v>
      </c>
      <c r="B279" s="55" t="s">
        <v>285</v>
      </c>
      <c r="C279" s="55" t="s">
        <v>828</v>
      </c>
      <c r="D279" s="55" t="s">
        <v>827</v>
      </c>
      <c r="E279" s="54" t="s">
        <v>285</v>
      </c>
      <c r="N279" s="55"/>
    </row>
    <row r="280" spans="1:14" ht="15.6" x14ac:dyDescent="0.3">
      <c r="A280" s="55" t="s">
        <v>829</v>
      </c>
      <c r="B280" s="55" t="s">
        <v>285</v>
      </c>
      <c r="C280" s="55" t="s">
        <v>830</v>
      </c>
      <c r="D280" s="55" t="s">
        <v>829</v>
      </c>
      <c r="E280" s="54" t="s">
        <v>285</v>
      </c>
      <c r="N280" s="55"/>
    </row>
    <row r="281" spans="1:14" ht="15.6" x14ac:dyDescent="0.3">
      <c r="A281" s="55" t="s">
        <v>739</v>
      </c>
      <c r="B281" s="55" t="s">
        <v>285</v>
      </c>
      <c r="C281" s="55" t="s">
        <v>831</v>
      </c>
      <c r="D281" s="55" t="s">
        <v>739</v>
      </c>
      <c r="E281" s="54" t="s">
        <v>285</v>
      </c>
      <c r="N281" s="55"/>
    </row>
    <row r="282" spans="1:14" ht="15.6" x14ac:dyDescent="0.3">
      <c r="A282" s="55" t="s">
        <v>203</v>
      </c>
      <c r="B282" s="55" t="s">
        <v>285</v>
      </c>
      <c r="C282" s="55" t="s">
        <v>832</v>
      </c>
      <c r="D282" s="55" t="s">
        <v>203</v>
      </c>
      <c r="E282" s="54" t="s">
        <v>285</v>
      </c>
      <c r="N282" s="55"/>
    </row>
    <row r="283" spans="1:14" ht="15.6" x14ac:dyDescent="0.3">
      <c r="A283" s="55" t="s">
        <v>829</v>
      </c>
      <c r="B283" s="55" t="s">
        <v>285</v>
      </c>
      <c r="C283" s="55" t="s">
        <v>833</v>
      </c>
      <c r="D283" s="55" t="s">
        <v>829</v>
      </c>
      <c r="E283" s="54" t="s">
        <v>285</v>
      </c>
      <c r="N283" s="55"/>
    </row>
    <row r="284" spans="1:14" ht="15.6" x14ac:dyDescent="0.3">
      <c r="A284" s="55" t="s">
        <v>825</v>
      </c>
      <c r="B284" s="55" t="s">
        <v>285</v>
      </c>
      <c r="C284" s="55" t="s">
        <v>834</v>
      </c>
      <c r="D284" s="55" t="s">
        <v>825</v>
      </c>
      <c r="E284" s="54" t="s">
        <v>285</v>
      </c>
      <c r="N284" s="55"/>
    </row>
    <row r="285" spans="1:14" ht="15.6" x14ac:dyDescent="0.3">
      <c r="A285" s="55" t="s">
        <v>739</v>
      </c>
      <c r="B285" s="55" t="s">
        <v>285</v>
      </c>
      <c r="C285" s="55" t="s">
        <v>835</v>
      </c>
      <c r="D285" s="55" t="s">
        <v>739</v>
      </c>
      <c r="E285" s="54" t="s">
        <v>285</v>
      </c>
      <c r="N285" s="55"/>
    </row>
    <row r="286" spans="1:14" ht="15.6" x14ac:dyDescent="0.3">
      <c r="A286" s="55" t="s">
        <v>836</v>
      </c>
      <c r="B286" s="55" t="s">
        <v>285</v>
      </c>
      <c r="C286" s="55" t="s">
        <v>837</v>
      </c>
      <c r="D286" s="55" t="s">
        <v>836</v>
      </c>
      <c r="E286" s="54" t="s">
        <v>285</v>
      </c>
      <c r="N286" s="55"/>
    </row>
    <row r="287" spans="1:14" ht="15.6" x14ac:dyDescent="0.3">
      <c r="A287" s="55" t="s">
        <v>838</v>
      </c>
      <c r="B287" s="55" t="s">
        <v>288</v>
      </c>
      <c r="C287" s="55" t="s">
        <v>839</v>
      </c>
      <c r="D287" s="55" t="s">
        <v>838</v>
      </c>
      <c r="E287" s="54" t="s">
        <v>288</v>
      </c>
      <c r="N287" s="55"/>
    </row>
    <row r="288" spans="1:14" ht="15.6" x14ac:dyDescent="0.3">
      <c r="A288" s="55" t="s">
        <v>840</v>
      </c>
      <c r="B288" s="55" t="s">
        <v>291</v>
      </c>
      <c r="C288" s="55" t="s">
        <v>841</v>
      </c>
      <c r="D288" s="55" t="s">
        <v>840</v>
      </c>
      <c r="E288" s="54" t="s">
        <v>291</v>
      </c>
      <c r="N288" s="55"/>
    </row>
    <row r="289" spans="1:14" ht="15.6" x14ac:dyDescent="0.3">
      <c r="A289" s="55" t="s">
        <v>842</v>
      </c>
      <c r="B289" s="55" t="s">
        <v>294</v>
      </c>
      <c r="C289" s="55" t="s">
        <v>843</v>
      </c>
      <c r="D289" s="55" t="s">
        <v>842</v>
      </c>
      <c r="E289" s="54" t="s">
        <v>294</v>
      </c>
      <c r="N289" s="55"/>
    </row>
    <row r="290" spans="1:14" ht="15.6" x14ac:dyDescent="0.3">
      <c r="A290" s="55" t="s">
        <v>844</v>
      </c>
      <c r="B290" s="55" t="s">
        <v>297</v>
      </c>
      <c r="C290" s="55" t="s">
        <v>845</v>
      </c>
      <c r="D290" s="55" t="s">
        <v>844</v>
      </c>
      <c r="E290" s="54" t="s">
        <v>297</v>
      </c>
      <c r="N290" s="55"/>
    </row>
    <row r="291" spans="1:14" ht="15.6" x14ac:dyDescent="0.3">
      <c r="A291" s="55" t="s">
        <v>846</v>
      </c>
      <c r="B291" s="55" t="s">
        <v>300</v>
      </c>
      <c r="C291" s="55" t="s">
        <v>847</v>
      </c>
      <c r="D291" s="55" t="s">
        <v>846</v>
      </c>
      <c r="E291" s="54" t="s">
        <v>300</v>
      </c>
      <c r="N291" s="55"/>
    </row>
    <row r="292" spans="1:14" ht="15.6" x14ac:dyDescent="0.3">
      <c r="A292" s="55" t="s">
        <v>848</v>
      </c>
      <c r="B292" s="55" t="s">
        <v>303</v>
      </c>
      <c r="C292" s="55" t="s">
        <v>849</v>
      </c>
      <c r="D292" s="55" t="s">
        <v>848</v>
      </c>
      <c r="E292" s="54" t="s">
        <v>303</v>
      </c>
      <c r="N292" s="55"/>
    </row>
    <row r="293" spans="1:14" ht="15.6" x14ac:dyDescent="0.3">
      <c r="A293" s="55" t="s">
        <v>850</v>
      </c>
      <c r="B293" s="55" t="s">
        <v>306</v>
      </c>
      <c r="C293" s="55" t="s">
        <v>851</v>
      </c>
      <c r="D293" s="55" t="s">
        <v>850</v>
      </c>
      <c r="E293" s="54" t="s">
        <v>306</v>
      </c>
      <c r="N293" s="55"/>
    </row>
    <row r="294" spans="1:14" ht="15.6" x14ac:dyDescent="0.3">
      <c r="A294" s="55" t="s">
        <v>852</v>
      </c>
      <c r="B294" s="55" t="s">
        <v>306</v>
      </c>
      <c r="C294" s="55" t="s">
        <v>851</v>
      </c>
      <c r="D294" s="55" t="s">
        <v>852</v>
      </c>
      <c r="E294" s="54" t="s">
        <v>306</v>
      </c>
      <c r="N294" s="55"/>
    </row>
    <row r="295" spans="1:14" ht="15.6" x14ac:dyDescent="0.3">
      <c r="A295" s="55" t="s">
        <v>853</v>
      </c>
      <c r="B295" s="55" t="s">
        <v>308</v>
      </c>
      <c r="C295" s="55" t="s">
        <v>647</v>
      </c>
      <c r="D295" s="55" t="s">
        <v>853</v>
      </c>
      <c r="E295" s="54" t="s">
        <v>308</v>
      </c>
      <c r="N295" s="55"/>
    </row>
    <row r="296" spans="1:14" ht="15.6" x14ac:dyDescent="0.3">
      <c r="A296" s="55" t="s">
        <v>854</v>
      </c>
      <c r="B296" s="55" t="s">
        <v>311</v>
      </c>
      <c r="C296" s="55" t="s">
        <v>855</v>
      </c>
      <c r="D296" s="55" t="s">
        <v>854</v>
      </c>
      <c r="E296" s="54" t="s">
        <v>311</v>
      </c>
      <c r="N296" s="55"/>
    </row>
    <row r="297" spans="1:14" ht="15.6" x14ac:dyDescent="0.3">
      <c r="A297" s="55" t="s">
        <v>856</v>
      </c>
      <c r="B297" s="55" t="s">
        <v>314</v>
      </c>
      <c r="C297" s="55" t="s">
        <v>857</v>
      </c>
      <c r="D297" s="55" t="s">
        <v>856</v>
      </c>
      <c r="E297" s="54" t="s">
        <v>314</v>
      </c>
      <c r="N297" s="55"/>
    </row>
    <row r="298" spans="1:14" ht="15.6" x14ac:dyDescent="0.3">
      <c r="A298" s="55" t="s">
        <v>856</v>
      </c>
      <c r="B298" s="55" t="s">
        <v>317</v>
      </c>
      <c r="C298" s="55" t="s">
        <v>858</v>
      </c>
      <c r="D298" s="55" t="s">
        <v>856</v>
      </c>
      <c r="E298" s="54" t="s">
        <v>317</v>
      </c>
      <c r="N298" s="55"/>
    </row>
    <row r="299" spans="1:14" ht="15.6" x14ac:dyDescent="0.3">
      <c r="A299" s="55" t="s">
        <v>859</v>
      </c>
      <c r="B299" s="55" t="s">
        <v>320</v>
      </c>
      <c r="C299" s="55" t="s">
        <v>860</v>
      </c>
      <c r="D299" s="55" t="s">
        <v>859</v>
      </c>
      <c r="E299" s="54" t="s">
        <v>320</v>
      </c>
      <c r="N299" s="55"/>
    </row>
    <row r="300" spans="1:14" ht="15.6" x14ac:dyDescent="0.3">
      <c r="A300" s="55" t="s">
        <v>861</v>
      </c>
      <c r="B300" s="55" t="s">
        <v>323</v>
      </c>
      <c r="C300" s="55" t="s">
        <v>862</v>
      </c>
      <c r="D300" s="55" t="s">
        <v>861</v>
      </c>
      <c r="E300" s="54" t="s">
        <v>323</v>
      </c>
      <c r="N300" s="55"/>
    </row>
    <row r="301" spans="1:14" ht="15.6" x14ac:dyDescent="0.3">
      <c r="A301" s="55" t="s">
        <v>863</v>
      </c>
      <c r="B301" s="55" t="s">
        <v>323</v>
      </c>
      <c r="C301" s="55" t="s">
        <v>864</v>
      </c>
      <c r="D301" s="55" t="s">
        <v>863</v>
      </c>
      <c r="E301" s="54" t="s">
        <v>323</v>
      </c>
      <c r="N301" s="55"/>
    </row>
    <row r="302" spans="1:14" ht="15.6" x14ac:dyDescent="0.3">
      <c r="A302" s="55" t="s">
        <v>865</v>
      </c>
      <c r="B302" s="55" t="s">
        <v>326</v>
      </c>
      <c r="C302" s="55" t="s">
        <v>866</v>
      </c>
      <c r="D302" s="55" t="s">
        <v>865</v>
      </c>
      <c r="E302" s="54" t="s">
        <v>326</v>
      </c>
      <c r="N302" s="55"/>
    </row>
    <row r="303" spans="1:14" ht="15.6" x14ac:dyDescent="0.3">
      <c r="A303" s="55" t="s">
        <v>867</v>
      </c>
      <c r="B303" s="55" t="s">
        <v>329</v>
      </c>
      <c r="C303" s="55" t="s">
        <v>868</v>
      </c>
      <c r="D303" s="55" t="s">
        <v>867</v>
      </c>
      <c r="E303" s="54" t="s">
        <v>329</v>
      </c>
      <c r="N303" s="55"/>
    </row>
    <row r="304" spans="1:14" ht="15.6" x14ac:dyDescent="0.3">
      <c r="A304" s="55" t="s">
        <v>869</v>
      </c>
      <c r="B304" s="55" t="s">
        <v>332</v>
      </c>
      <c r="C304" s="55" t="s">
        <v>870</v>
      </c>
      <c r="D304" s="55" t="s">
        <v>869</v>
      </c>
      <c r="E304" s="54" t="s">
        <v>332</v>
      </c>
      <c r="N304" s="55"/>
    </row>
    <row r="305" spans="1:14" ht="15.6" x14ac:dyDescent="0.3">
      <c r="A305" s="55" t="s">
        <v>871</v>
      </c>
      <c r="B305" s="55" t="s">
        <v>335</v>
      </c>
      <c r="C305" s="55" t="s">
        <v>872</v>
      </c>
      <c r="D305" s="55" t="s">
        <v>871</v>
      </c>
      <c r="E305" s="54" t="s">
        <v>335</v>
      </c>
      <c r="N305" s="55"/>
    </row>
    <row r="306" spans="1:14" ht="15.6" x14ac:dyDescent="0.3">
      <c r="A306" s="55" t="s">
        <v>873</v>
      </c>
      <c r="B306" s="55" t="s">
        <v>338</v>
      </c>
      <c r="C306" s="55" t="s">
        <v>874</v>
      </c>
      <c r="D306" s="55" t="s">
        <v>873</v>
      </c>
      <c r="E306" s="54" t="s">
        <v>338</v>
      </c>
      <c r="N306" s="55"/>
    </row>
    <row r="307" spans="1:14" ht="15.6" x14ac:dyDescent="0.3">
      <c r="A307" s="62" t="s">
        <v>875</v>
      </c>
      <c r="B307" s="62" t="s">
        <v>341</v>
      </c>
      <c r="C307" s="62" t="s">
        <v>876</v>
      </c>
      <c r="D307" s="62" t="s">
        <v>875</v>
      </c>
      <c r="E307" s="63" t="s">
        <v>341</v>
      </c>
      <c r="N307" s="62"/>
    </row>
    <row r="308" spans="1:14" ht="15.6" x14ac:dyDescent="0.3">
      <c r="A308" s="62" t="s">
        <v>877</v>
      </c>
      <c r="B308" s="62" t="s">
        <v>341</v>
      </c>
      <c r="C308" s="62" t="s">
        <v>878</v>
      </c>
      <c r="D308" s="62" t="s">
        <v>877</v>
      </c>
      <c r="E308" s="63" t="s">
        <v>341</v>
      </c>
      <c r="N308" s="62"/>
    </row>
    <row r="309" spans="1:14" ht="15.6" x14ac:dyDescent="0.3">
      <c r="A309" s="62" t="s">
        <v>879</v>
      </c>
      <c r="B309" s="62" t="s">
        <v>341</v>
      </c>
      <c r="C309" s="62" t="s">
        <v>880</v>
      </c>
      <c r="D309" s="62" t="s">
        <v>879</v>
      </c>
      <c r="E309" s="63" t="s">
        <v>341</v>
      </c>
      <c r="N309" s="62"/>
    </row>
    <row r="310" spans="1:14" ht="15.6" x14ac:dyDescent="0.3">
      <c r="A310" s="62" t="s">
        <v>881</v>
      </c>
      <c r="B310" s="62" t="s">
        <v>882</v>
      </c>
      <c r="C310" s="62" t="s">
        <v>883</v>
      </c>
      <c r="D310" s="62" t="s">
        <v>881</v>
      </c>
      <c r="E310" s="63" t="s">
        <v>882</v>
      </c>
      <c r="N310" s="62"/>
    </row>
    <row r="311" spans="1:14" ht="15.6" x14ac:dyDescent="0.3">
      <c r="A311" s="62" t="s">
        <v>884</v>
      </c>
      <c r="B311" s="62" t="s">
        <v>341</v>
      </c>
      <c r="C311" s="62" t="s">
        <v>885</v>
      </c>
      <c r="D311" s="62" t="s">
        <v>884</v>
      </c>
      <c r="E311" s="63" t="s">
        <v>341</v>
      </c>
      <c r="N311" s="62"/>
    </row>
    <row r="312" spans="1:14" ht="15.6" x14ac:dyDescent="0.3">
      <c r="A312" s="62" t="s">
        <v>886</v>
      </c>
      <c r="B312" s="62" t="s">
        <v>344</v>
      </c>
      <c r="C312" s="62" t="s">
        <v>887</v>
      </c>
      <c r="D312" s="62" t="s">
        <v>886</v>
      </c>
      <c r="E312" s="63" t="s">
        <v>344</v>
      </c>
      <c r="N312" s="62"/>
    </row>
    <row r="313" spans="1:14" ht="15.6" x14ac:dyDescent="0.3">
      <c r="A313" s="62" t="s">
        <v>888</v>
      </c>
      <c r="B313" s="62" t="s">
        <v>344</v>
      </c>
      <c r="C313" s="62" t="s">
        <v>889</v>
      </c>
      <c r="D313" s="62" t="s">
        <v>888</v>
      </c>
      <c r="E313" s="63" t="s">
        <v>344</v>
      </c>
      <c r="N313" s="62"/>
    </row>
    <row r="314" spans="1:14" ht="15.6" x14ac:dyDescent="0.3">
      <c r="A314" s="62" t="s">
        <v>890</v>
      </c>
      <c r="B314" s="62" t="s">
        <v>344</v>
      </c>
      <c r="C314" s="62" t="s">
        <v>891</v>
      </c>
      <c r="D314" s="62" t="s">
        <v>890</v>
      </c>
      <c r="E314" s="63" t="s">
        <v>344</v>
      </c>
      <c r="N314" s="62"/>
    </row>
    <row r="315" spans="1:14" ht="15.6" x14ac:dyDescent="0.3">
      <c r="A315" s="62" t="s">
        <v>892</v>
      </c>
      <c r="B315" s="62" t="s">
        <v>344</v>
      </c>
      <c r="C315" s="62" t="s">
        <v>893</v>
      </c>
      <c r="D315" s="62" t="s">
        <v>892</v>
      </c>
      <c r="E315" s="63" t="s">
        <v>344</v>
      </c>
      <c r="N315" s="62"/>
    </row>
    <row r="316" spans="1:14" ht="15.6" x14ac:dyDescent="0.3">
      <c r="A316" s="62" t="s">
        <v>894</v>
      </c>
      <c r="B316" s="62" t="s">
        <v>344</v>
      </c>
      <c r="C316" s="62" t="s">
        <v>895</v>
      </c>
      <c r="D316" s="62" t="s">
        <v>894</v>
      </c>
      <c r="E316" s="63" t="s">
        <v>344</v>
      </c>
      <c r="N316" s="62"/>
    </row>
    <row r="317" spans="1:14" ht="15.6" x14ac:dyDescent="0.3">
      <c r="A317" s="62" t="s">
        <v>896</v>
      </c>
      <c r="B317" s="62" t="s">
        <v>344</v>
      </c>
      <c r="C317" s="62" t="s">
        <v>897</v>
      </c>
      <c r="D317" s="62" t="s">
        <v>896</v>
      </c>
      <c r="E317" s="63" t="s">
        <v>344</v>
      </c>
      <c r="N317" s="62"/>
    </row>
    <row r="318" spans="1:14" ht="15.6" x14ac:dyDescent="0.3">
      <c r="A318" s="62" t="s">
        <v>898</v>
      </c>
      <c r="B318" s="62" t="s">
        <v>344</v>
      </c>
      <c r="C318" s="62" t="s">
        <v>899</v>
      </c>
      <c r="D318" s="62" t="s">
        <v>898</v>
      </c>
      <c r="E318" s="63" t="s">
        <v>344</v>
      </c>
      <c r="N318" s="62"/>
    </row>
    <row r="319" spans="1:14" ht="15.6" x14ac:dyDescent="0.3">
      <c r="A319" s="62" t="s">
        <v>900</v>
      </c>
      <c r="B319" s="62" t="s">
        <v>344</v>
      </c>
      <c r="C319" s="62" t="s">
        <v>901</v>
      </c>
      <c r="D319" s="62" t="s">
        <v>900</v>
      </c>
      <c r="E319" s="63" t="s">
        <v>344</v>
      </c>
      <c r="N319" s="62"/>
    </row>
    <row r="320" spans="1:14" ht="15.6" x14ac:dyDescent="0.3">
      <c r="A320" s="62" t="s">
        <v>902</v>
      </c>
      <c r="B320" s="62" t="s">
        <v>344</v>
      </c>
      <c r="C320" s="62" t="s">
        <v>903</v>
      </c>
      <c r="D320" s="62" t="s">
        <v>902</v>
      </c>
      <c r="E320" s="63" t="s">
        <v>344</v>
      </c>
      <c r="N320" s="62"/>
    </row>
    <row r="321" spans="1:14" ht="15.6" x14ac:dyDescent="0.3">
      <c r="A321" s="62" t="s">
        <v>203</v>
      </c>
      <c r="B321" s="62" t="s">
        <v>344</v>
      </c>
      <c r="C321" s="62" t="s">
        <v>904</v>
      </c>
      <c r="D321" s="62" t="s">
        <v>203</v>
      </c>
      <c r="E321" s="63" t="s">
        <v>344</v>
      </c>
      <c r="N321" s="62"/>
    </row>
    <row r="322" spans="1:14" ht="15.6" x14ac:dyDescent="0.3">
      <c r="A322" s="62" t="s">
        <v>905</v>
      </c>
      <c r="B322" s="62" t="s">
        <v>344</v>
      </c>
      <c r="C322" s="62" t="s">
        <v>906</v>
      </c>
      <c r="D322" s="62" t="s">
        <v>905</v>
      </c>
      <c r="E322" s="63" t="s">
        <v>344</v>
      </c>
      <c r="N322" s="62"/>
    </row>
    <row r="323" spans="1:14" ht="15.6" x14ac:dyDescent="0.3">
      <c r="A323" s="62" t="s">
        <v>907</v>
      </c>
      <c r="B323" s="62" t="s">
        <v>344</v>
      </c>
      <c r="C323" s="62" t="s">
        <v>908</v>
      </c>
      <c r="D323" s="62" t="s">
        <v>907</v>
      </c>
      <c r="E323" s="63" t="s">
        <v>344</v>
      </c>
      <c r="N323" s="62"/>
    </row>
    <row r="324" spans="1:14" ht="15.6" x14ac:dyDescent="0.3">
      <c r="A324" s="62" t="s">
        <v>909</v>
      </c>
      <c r="B324" s="62" t="s">
        <v>344</v>
      </c>
      <c r="C324" s="62" t="s">
        <v>910</v>
      </c>
      <c r="D324" s="62" t="s">
        <v>909</v>
      </c>
      <c r="E324" s="63" t="s">
        <v>344</v>
      </c>
      <c r="N324" s="62"/>
    </row>
    <row r="325" spans="1:14" ht="15.6" x14ac:dyDescent="0.3">
      <c r="A325" s="62" t="s">
        <v>911</v>
      </c>
      <c r="B325" s="62" t="s">
        <v>344</v>
      </c>
      <c r="C325" s="62" t="s">
        <v>912</v>
      </c>
      <c r="D325" s="62" t="s">
        <v>911</v>
      </c>
      <c r="E325" s="63" t="s">
        <v>344</v>
      </c>
      <c r="N325" s="62"/>
    </row>
    <row r="326" spans="1:14" ht="15.6" x14ac:dyDescent="0.3">
      <c r="A326" s="62" t="s">
        <v>913</v>
      </c>
      <c r="B326" s="62" t="s">
        <v>344</v>
      </c>
      <c r="C326" s="62" t="s">
        <v>914</v>
      </c>
      <c r="D326" s="62" t="s">
        <v>913</v>
      </c>
      <c r="E326" s="63" t="s">
        <v>344</v>
      </c>
      <c r="N326" s="62"/>
    </row>
    <row r="327" spans="1:14" ht="15.6" x14ac:dyDescent="0.3">
      <c r="A327" s="62" t="s">
        <v>915</v>
      </c>
      <c r="B327" s="62" t="s">
        <v>344</v>
      </c>
      <c r="C327" s="62" t="s">
        <v>916</v>
      </c>
      <c r="D327" s="62" t="s">
        <v>915</v>
      </c>
      <c r="E327" s="63" t="s">
        <v>344</v>
      </c>
      <c r="N327" s="62"/>
    </row>
    <row r="328" spans="1:14" ht="15.6" x14ac:dyDescent="0.3">
      <c r="A328" s="62" t="s">
        <v>917</v>
      </c>
      <c r="B328" s="62" t="s">
        <v>347</v>
      </c>
      <c r="C328" s="62" t="s">
        <v>918</v>
      </c>
      <c r="D328" s="62" t="s">
        <v>917</v>
      </c>
      <c r="E328" s="63" t="s">
        <v>347</v>
      </c>
      <c r="N328" s="62"/>
    </row>
    <row r="329" spans="1:14" ht="15.6" x14ac:dyDescent="0.3">
      <c r="A329" s="62" t="s">
        <v>203</v>
      </c>
      <c r="B329" s="62" t="s">
        <v>347</v>
      </c>
      <c r="C329" s="62" t="s">
        <v>919</v>
      </c>
      <c r="D329" s="62" t="s">
        <v>203</v>
      </c>
      <c r="E329" s="63" t="s">
        <v>347</v>
      </c>
      <c r="N329" s="62"/>
    </row>
    <row r="330" spans="1:14" ht="15.6" x14ac:dyDescent="0.3">
      <c r="A330" s="62" t="s">
        <v>203</v>
      </c>
      <c r="B330" s="62" t="s">
        <v>347</v>
      </c>
      <c r="C330" s="62" t="s">
        <v>920</v>
      </c>
      <c r="D330" s="62" t="s">
        <v>203</v>
      </c>
      <c r="E330" s="63" t="s">
        <v>347</v>
      </c>
      <c r="N330" s="62"/>
    </row>
    <row r="331" spans="1:14" ht="15.6" x14ac:dyDescent="0.3">
      <c r="A331" s="62" t="s">
        <v>921</v>
      </c>
      <c r="B331" s="62" t="s">
        <v>347</v>
      </c>
      <c r="C331" s="62" t="s">
        <v>922</v>
      </c>
      <c r="D331" s="62" t="s">
        <v>921</v>
      </c>
      <c r="E331" s="63" t="s">
        <v>347</v>
      </c>
      <c r="N331" s="62"/>
    </row>
    <row r="332" spans="1:14" ht="15.6" x14ac:dyDescent="0.3">
      <c r="A332" s="62" t="s">
        <v>923</v>
      </c>
      <c r="B332" s="62" t="s">
        <v>347</v>
      </c>
      <c r="C332" s="62" t="s">
        <v>924</v>
      </c>
      <c r="D332" s="62" t="s">
        <v>923</v>
      </c>
      <c r="E332" s="63" t="s">
        <v>347</v>
      </c>
      <c r="N332" s="62"/>
    </row>
    <row r="333" spans="1:14" ht="15.6" x14ac:dyDescent="0.3">
      <c r="A333" s="62" t="s">
        <v>925</v>
      </c>
      <c r="B333" s="62" t="s">
        <v>347</v>
      </c>
      <c r="C333" s="62" t="s">
        <v>926</v>
      </c>
      <c r="D333" s="62" t="s">
        <v>925</v>
      </c>
      <c r="E333" s="63" t="s">
        <v>347</v>
      </c>
      <c r="N333" s="62"/>
    </row>
    <row r="334" spans="1:14" ht="15.6" x14ac:dyDescent="0.3">
      <c r="A334" s="62" t="s">
        <v>927</v>
      </c>
      <c r="B334" s="62" t="s">
        <v>347</v>
      </c>
      <c r="C334" s="62" t="s">
        <v>928</v>
      </c>
      <c r="D334" s="62" t="s">
        <v>927</v>
      </c>
      <c r="E334" s="63" t="s">
        <v>347</v>
      </c>
      <c r="N334" s="62"/>
    </row>
    <row r="335" spans="1:14" ht="15.6" x14ac:dyDescent="0.3">
      <c r="A335" s="62" t="s">
        <v>929</v>
      </c>
      <c r="B335" s="62" t="s">
        <v>347</v>
      </c>
      <c r="C335" s="62" t="s">
        <v>930</v>
      </c>
      <c r="D335" s="62" t="s">
        <v>929</v>
      </c>
      <c r="E335" s="63" t="s">
        <v>347</v>
      </c>
      <c r="N335" s="62"/>
    </row>
    <row r="336" spans="1:14" ht="15.6" x14ac:dyDescent="0.3">
      <c r="A336" s="62" t="s">
        <v>931</v>
      </c>
      <c r="B336" s="62" t="s">
        <v>347</v>
      </c>
      <c r="C336" s="62" t="s">
        <v>932</v>
      </c>
      <c r="D336" s="62" t="s">
        <v>931</v>
      </c>
      <c r="E336" s="63" t="s">
        <v>347</v>
      </c>
      <c r="N336" s="62"/>
    </row>
    <row r="337" spans="1:14" ht="15.6" x14ac:dyDescent="0.3">
      <c r="A337" s="62" t="s">
        <v>933</v>
      </c>
      <c r="B337" s="62" t="s">
        <v>347</v>
      </c>
      <c r="C337" s="62" t="s">
        <v>934</v>
      </c>
      <c r="D337" s="62" t="s">
        <v>933</v>
      </c>
      <c r="E337" s="63" t="s">
        <v>347</v>
      </c>
      <c r="N337" s="62"/>
    </row>
    <row r="338" spans="1:14" ht="15.6" x14ac:dyDescent="0.3">
      <c r="A338" s="55" t="s">
        <v>935</v>
      </c>
      <c r="B338" s="55" t="s">
        <v>350</v>
      </c>
      <c r="C338" s="55" t="s">
        <v>936</v>
      </c>
      <c r="D338" s="55" t="s">
        <v>935</v>
      </c>
      <c r="E338" s="54" t="s">
        <v>350</v>
      </c>
      <c r="N338" s="55"/>
    </row>
    <row r="339" spans="1:14" ht="15.6" x14ac:dyDescent="0.3">
      <c r="A339" s="55" t="s">
        <v>937</v>
      </c>
      <c r="B339" s="55" t="s">
        <v>353</v>
      </c>
      <c r="C339" s="55" t="s">
        <v>938</v>
      </c>
      <c r="D339" s="55" t="s">
        <v>937</v>
      </c>
      <c r="E339" s="54" t="s">
        <v>353</v>
      </c>
      <c r="N339" s="55"/>
    </row>
    <row r="340" spans="1:14" ht="15.6" x14ac:dyDescent="0.3">
      <c r="A340" s="55" t="s">
        <v>939</v>
      </c>
      <c r="B340" s="55" t="s">
        <v>356</v>
      </c>
      <c r="C340" s="55" t="s">
        <v>940</v>
      </c>
      <c r="D340" s="55" t="s">
        <v>939</v>
      </c>
      <c r="E340" s="54" t="s">
        <v>356</v>
      </c>
      <c r="N340" s="55"/>
    </row>
    <row r="341" spans="1:14" ht="15.6" x14ac:dyDescent="0.3">
      <c r="A341" s="55" t="s">
        <v>941</v>
      </c>
      <c r="B341" s="55" t="s">
        <v>359</v>
      </c>
      <c r="C341" s="55" t="s">
        <v>942</v>
      </c>
      <c r="D341" s="55" t="s">
        <v>941</v>
      </c>
      <c r="E341" s="54" t="s">
        <v>359</v>
      </c>
      <c r="N341" s="55"/>
    </row>
    <row r="342" spans="1:14" ht="15.6" x14ac:dyDescent="0.3">
      <c r="A342" s="55" t="s">
        <v>943</v>
      </c>
      <c r="B342" s="55" t="s">
        <v>359</v>
      </c>
      <c r="C342" s="55" t="s">
        <v>944</v>
      </c>
      <c r="D342" s="55" t="s">
        <v>943</v>
      </c>
      <c r="E342" s="54" t="s">
        <v>359</v>
      </c>
      <c r="N342" s="55"/>
    </row>
    <row r="343" spans="1:14" ht="15.6" x14ac:dyDescent="0.3">
      <c r="A343" s="55" t="s">
        <v>945</v>
      </c>
      <c r="B343" s="55" t="s">
        <v>359</v>
      </c>
      <c r="C343" s="55" t="s">
        <v>946</v>
      </c>
      <c r="D343" s="55" t="s">
        <v>945</v>
      </c>
      <c r="E343" s="54" t="s">
        <v>359</v>
      </c>
      <c r="N343" s="55"/>
    </row>
    <row r="344" spans="1:14" ht="15.6" x14ac:dyDescent="0.3">
      <c r="A344" s="55" t="s">
        <v>947</v>
      </c>
      <c r="B344" s="55" t="s">
        <v>359</v>
      </c>
      <c r="C344" s="55" t="s">
        <v>924</v>
      </c>
      <c r="D344" s="55" t="s">
        <v>947</v>
      </c>
      <c r="E344" s="54" t="s">
        <v>359</v>
      </c>
      <c r="N344" s="55"/>
    </row>
    <row r="345" spans="1:14" ht="15.6" x14ac:dyDescent="0.3">
      <c r="A345" s="55" t="s">
        <v>948</v>
      </c>
      <c r="B345" s="55" t="s">
        <v>362</v>
      </c>
      <c r="C345" s="55" t="s">
        <v>949</v>
      </c>
      <c r="D345" s="55" t="s">
        <v>948</v>
      </c>
      <c r="E345" s="54" t="s">
        <v>362</v>
      </c>
      <c r="N345" s="55"/>
    </row>
    <row r="346" spans="1:14" ht="15.6" x14ac:dyDescent="0.3">
      <c r="A346" s="55" t="s">
        <v>950</v>
      </c>
      <c r="B346" s="55" t="s">
        <v>365</v>
      </c>
      <c r="C346" s="55" t="s">
        <v>951</v>
      </c>
      <c r="D346" s="55" t="s">
        <v>950</v>
      </c>
      <c r="E346" s="54" t="s">
        <v>365</v>
      </c>
      <c r="N346" s="55"/>
    </row>
    <row r="347" spans="1:14" ht="15.6" x14ac:dyDescent="0.3">
      <c r="A347" s="55" t="s">
        <v>952</v>
      </c>
      <c r="B347" s="55" t="s">
        <v>365</v>
      </c>
      <c r="C347" s="55" t="s">
        <v>951</v>
      </c>
      <c r="D347" s="55" t="s">
        <v>952</v>
      </c>
      <c r="E347" s="54" t="s">
        <v>365</v>
      </c>
      <c r="N347" s="55"/>
    </row>
    <row r="348" spans="1:14" ht="15.6" x14ac:dyDescent="0.3">
      <c r="A348" s="55" t="s">
        <v>953</v>
      </c>
      <c r="B348" s="55" t="s">
        <v>365</v>
      </c>
      <c r="C348" s="55" t="s">
        <v>954</v>
      </c>
      <c r="D348" s="55" t="s">
        <v>953</v>
      </c>
      <c r="E348" s="54" t="s">
        <v>365</v>
      </c>
      <c r="N348" s="55"/>
    </row>
    <row r="349" spans="1:14" ht="15.6" x14ac:dyDescent="0.3">
      <c r="A349" s="55" t="s">
        <v>955</v>
      </c>
      <c r="B349" s="55" t="s">
        <v>365</v>
      </c>
      <c r="C349" s="55" t="s">
        <v>951</v>
      </c>
      <c r="D349" s="55" t="s">
        <v>955</v>
      </c>
      <c r="E349" s="54" t="s">
        <v>365</v>
      </c>
      <c r="N349" s="55"/>
    </row>
    <row r="350" spans="1:14" ht="15.6" x14ac:dyDescent="0.3">
      <c r="A350" s="55" t="s">
        <v>956</v>
      </c>
      <c r="B350" s="55" t="s">
        <v>368</v>
      </c>
      <c r="C350" s="55" t="s">
        <v>957</v>
      </c>
      <c r="D350" s="55" t="s">
        <v>956</v>
      </c>
      <c r="E350" s="54" t="s">
        <v>368</v>
      </c>
      <c r="N350" s="55"/>
    </row>
    <row r="351" spans="1:14" ht="15.6" x14ac:dyDescent="0.3">
      <c r="A351" s="55" t="s">
        <v>958</v>
      </c>
      <c r="B351" s="55" t="s">
        <v>369</v>
      </c>
      <c r="C351" s="55" t="s">
        <v>959</v>
      </c>
      <c r="D351" s="55" t="s">
        <v>958</v>
      </c>
      <c r="E351" s="54" t="s">
        <v>369</v>
      </c>
      <c r="N351" s="55"/>
    </row>
    <row r="352" spans="1:14" ht="15.6" x14ac:dyDescent="0.3">
      <c r="A352" s="55" t="s">
        <v>960</v>
      </c>
      <c r="B352" s="55" t="s">
        <v>369</v>
      </c>
      <c r="C352" s="55" t="s">
        <v>961</v>
      </c>
      <c r="D352" s="55" t="s">
        <v>960</v>
      </c>
      <c r="E352" s="54" t="s">
        <v>369</v>
      </c>
      <c r="N352" s="55"/>
    </row>
    <row r="353" spans="1:14" ht="15.6" x14ac:dyDescent="0.3">
      <c r="A353" s="55" t="s">
        <v>962</v>
      </c>
      <c r="B353" s="55" t="s">
        <v>369</v>
      </c>
      <c r="C353" s="55" t="s">
        <v>959</v>
      </c>
      <c r="D353" s="55" t="s">
        <v>962</v>
      </c>
      <c r="E353" s="54" t="s">
        <v>369</v>
      </c>
      <c r="N353" s="55"/>
    </row>
    <row r="354" spans="1:14" ht="15.6" x14ac:dyDescent="0.3">
      <c r="A354" s="55" t="s">
        <v>963</v>
      </c>
      <c r="B354" s="55" t="s">
        <v>372</v>
      </c>
      <c r="C354" s="55" t="s">
        <v>964</v>
      </c>
      <c r="D354" s="55" t="s">
        <v>963</v>
      </c>
      <c r="E354" s="54" t="s">
        <v>372</v>
      </c>
      <c r="N354" s="55"/>
    </row>
    <row r="355" spans="1:14" ht="15.6" x14ac:dyDescent="0.3">
      <c r="A355" s="55" t="s">
        <v>965</v>
      </c>
      <c r="B355" s="55" t="s">
        <v>372</v>
      </c>
      <c r="C355" s="55" t="s">
        <v>966</v>
      </c>
      <c r="D355" s="55" t="s">
        <v>965</v>
      </c>
      <c r="E355" s="54" t="s">
        <v>372</v>
      </c>
      <c r="N355" s="55"/>
    </row>
    <row r="356" spans="1:14" ht="15.6" x14ac:dyDescent="0.3">
      <c r="A356" s="55" t="s">
        <v>967</v>
      </c>
      <c r="B356" s="55" t="s">
        <v>372</v>
      </c>
      <c r="C356" s="55" t="s">
        <v>968</v>
      </c>
      <c r="D356" s="55" t="s">
        <v>967</v>
      </c>
      <c r="E356" s="54" t="s">
        <v>372</v>
      </c>
      <c r="N356" s="55"/>
    </row>
    <row r="357" spans="1:14" ht="15.6" x14ac:dyDescent="0.3">
      <c r="A357" s="55" t="s">
        <v>197</v>
      </c>
      <c r="B357" s="55" t="s">
        <v>197</v>
      </c>
      <c r="C357" s="55" t="s">
        <v>969</v>
      </c>
      <c r="D357" s="55" t="s">
        <v>197</v>
      </c>
      <c r="E357" s="54" t="s">
        <v>197</v>
      </c>
      <c r="N357" s="55"/>
    </row>
    <row r="358" spans="1:14" ht="15.6" x14ac:dyDescent="0.3">
      <c r="A358" s="55" t="s">
        <v>970</v>
      </c>
      <c r="B358" s="55" t="s">
        <v>377</v>
      </c>
      <c r="C358" s="55" t="s">
        <v>971</v>
      </c>
      <c r="D358" s="55" t="s">
        <v>970</v>
      </c>
      <c r="E358" s="54" t="s">
        <v>377</v>
      </c>
      <c r="N358" s="55"/>
    </row>
    <row r="359" spans="1:14" ht="15.6" x14ac:dyDescent="0.3">
      <c r="A359" s="55" t="s">
        <v>972</v>
      </c>
      <c r="B359" s="55" t="s">
        <v>380</v>
      </c>
      <c r="C359" s="55" t="s">
        <v>973</v>
      </c>
      <c r="D359" s="55" t="s">
        <v>972</v>
      </c>
      <c r="E359" s="54" t="s">
        <v>380</v>
      </c>
      <c r="N359" s="55"/>
    </row>
    <row r="360" spans="1:14" ht="15.6" x14ac:dyDescent="0.3">
      <c r="A360" s="55" t="s">
        <v>974</v>
      </c>
      <c r="B360" s="55" t="s">
        <v>383</v>
      </c>
      <c r="C360" s="55" t="s">
        <v>975</v>
      </c>
      <c r="D360" s="55" t="s">
        <v>974</v>
      </c>
      <c r="E360" s="54" t="s">
        <v>383</v>
      </c>
      <c r="N360" s="55"/>
    </row>
    <row r="361" spans="1:14" ht="15.6" x14ac:dyDescent="0.3">
      <c r="A361" s="55" t="s">
        <v>976</v>
      </c>
      <c r="B361" s="55" t="s">
        <v>385</v>
      </c>
      <c r="C361" s="55" t="s">
        <v>977</v>
      </c>
      <c r="D361" s="55" t="s">
        <v>976</v>
      </c>
      <c r="E361" s="54" t="s">
        <v>385</v>
      </c>
      <c r="N361" s="55"/>
    </row>
    <row r="362" spans="1:14" ht="15.6" x14ac:dyDescent="0.3">
      <c r="A362" s="55" t="s">
        <v>978</v>
      </c>
      <c r="B362" s="55" t="s">
        <v>388</v>
      </c>
      <c r="C362" s="55" t="s">
        <v>979</v>
      </c>
      <c r="D362" s="55" t="s">
        <v>978</v>
      </c>
      <c r="E362" s="54" t="s">
        <v>388</v>
      </c>
      <c r="N362" s="55"/>
    </row>
    <row r="363" spans="1:14" ht="15.6" x14ac:dyDescent="0.3">
      <c r="A363" s="55" t="s">
        <v>203</v>
      </c>
      <c r="B363" s="55" t="s">
        <v>391</v>
      </c>
      <c r="C363" s="55" t="s">
        <v>980</v>
      </c>
      <c r="D363" s="55" t="s">
        <v>203</v>
      </c>
      <c r="E363" s="54" t="s">
        <v>391</v>
      </c>
      <c r="N363" s="55"/>
    </row>
    <row r="364" spans="1:14" ht="15.6" x14ac:dyDescent="0.3">
      <c r="A364" s="55" t="s">
        <v>981</v>
      </c>
      <c r="B364" s="55" t="s">
        <v>394</v>
      </c>
      <c r="C364" s="55" t="s">
        <v>982</v>
      </c>
      <c r="D364" s="55" t="s">
        <v>981</v>
      </c>
      <c r="E364" s="54" t="s">
        <v>394</v>
      </c>
      <c r="N364" s="55"/>
    </row>
    <row r="365" spans="1:14" ht="15.6" x14ac:dyDescent="0.3">
      <c r="A365" s="55" t="s">
        <v>983</v>
      </c>
      <c r="B365" s="55" t="s">
        <v>397</v>
      </c>
      <c r="C365" s="55" t="s">
        <v>984</v>
      </c>
      <c r="D365" s="55" t="s">
        <v>983</v>
      </c>
      <c r="E365" s="54" t="s">
        <v>397</v>
      </c>
      <c r="N365" s="55"/>
    </row>
    <row r="366" spans="1:14" ht="15.6" x14ac:dyDescent="0.3">
      <c r="A366" s="55" t="s">
        <v>985</v>
      </c>
      <c r="B366" s="55" t="s">
        <v>397</v>
      </c>
      <c r="C366" s="55" t="s">
        <v>986</v>
      </c>
      <c r="D366" s="55" t="s">
        <v>985</v>
      </c>
      <c r="E366" s="54" t="s">
        <v>397</v>
      </c>
      <c r="N366" s="55"/>
    </row>
    <row r="367" spans="1:14" ht="15.6" x14ac:dyDescent="0.3">
      <c r="A367" s="55" t="s">
        <v>987</v>
      </c>
      <c r="B367" s="55" t="s">
        <v>400</v>
      </c>
      <c r="C367" s="55" t="s">
        <v>988</v>
      </c>
      <c r="D367" s="55" t="s">
        <v>987</v>
      </c>
      <c r="E367" s="54" t="s">
        <v>400</v>
      </c>
      <c r="N367" s="55"/>
    </row>
    <row r="368" spans="1:14" ht="15.6" x14ac:dyDescent="0.3">
      <c r="A368" s="55" t="s">
        <v>989</v>
      </c>
      <c r="B368" s="55" t="s">
        <v>403</v>
      </c>
      <c r="C368" s="55" t="s">
        <v>990</v>
      </c>
      <c r="D368" s="55" t="s">
        <v>989</v>
      </c>
      <c r="E368" s="54" t="s">
        <v>403</v>
      </c>
      <c r="N368" s="55"/>
    </row>
    <row r="369" spans="1:14" ht="15.6" x14ac:dyDescent="0.3">
      <c r="A369" s="55" t="s">
        <v>991</v>
      </c>
      <c r="B369" s="55" t="s">
        <v>406</v>
      </c>
      <c r="C369" s="55" t="s">
        <v>992</v>
      </c>
      <c r="D369" s="55" t="s">
        <v>991</v>
      </c>
      <c r="E369" s="54" t="s">
        <v>406</v>
      </c>
      <c r="N369" s="55"/>
    </row>
    <row r="370" spans="1:14" ht="15.6" x14ac:dyDescent="0.3">
      <c r="A370" s="55" t="s">
        <v>991</v>
      </c>
      <c r="B370" s="55" t="s">
        <v>406</v>
      </c>
      <c r="C370" s="55" t="s">
        <v>993</v>
      </c>
      <c r="D370" s="55" t="s">
        <v>991</v>
      </c>
      <c r="E370" s="54" t="s">
        <v>406</v>
      </c>
      <c r="N370" s="55"/>
    </row>
    <row r="371" spans="1:14" ht="15.6" x14ac:dyDescent="0.3">
      <c r="A371" s="55" t="s">
        <v>994</v>
      </c>
      <c r="B371" s="55" t="s">
        <v>409</v>
      </c>
      <c r="C371" s="55" t="s">
        <v>995</v>
      </c>
      <c r="D371" s="55" t="s">
        <v>994</v>
      </c>
      <c r="E371" s="54" t="s">
        <v>409</v>
      </c>
      <c r="N371" s="55"/>
    </row>
    <row r="372" spans="1:14" ht="15.6" x14ac:dyDescent="0.3">
      <c r="A372" s="55" t="s">
        <v>996</v>
      </c>
      <c r="B372" s="55" t="s">
        <v>412</v>
      </c>
      <c r="C372" s="55" t="s">
        <v>997</v>
      </c>
      <c r="D372" s="55" t="s">
        <v>996</v>
      </c>
      <c r="E372" s="54" t="s">
        <v>412</v>
      </c>
      <c r="N372" s="55"/>
    </row>
    <row r="373" spans="1:14" ht="15.6" x14ac:dyDescent="0.3">
      <c r="A373" s="55" t="s">
        <v>998</v>
      </c>
      <c r="B373" s="55" t="s">
        <v>415</v>
      </c>
      <c r="C373" s="55" t="s">
        <v>999</v>
      </c>
      <c r="D373" s="55" t="s">
        <v>998</v>
      </c>
      <c r="E373" s="54" t="s">
        <v>415</v>
      </c>
      <c r="N373" s="55"/>
    </row>
    <row r="374" spans="1:14" ht="15.6" x14ac:dyDescent="0.3">
      <c r="A374" s="55" t="s">
        <v>1000</v>
      </c>
      <c r="B374" s="55" t="s">
        <v>415</v>
      </c>
      <c r="C374" s="55" t="s">
        <v>1001</v>
      </c>
      <c r="D374" s="55" t="s">
        <v>1000</v>
      </c>
      <c r="E374" s="54" t="s">
        <v>415</v>
      </c>
      <c r="N374" s="55"/>
    </row>
    <row r="375" spans="1:14" ht="15.6" x14ac:dyDescent="0.3">
      <c r="A375" s="55" t="s">
        <v>203</v>
      </c>
      <c r="B375" s="55" t="s">
        <v>415</v>
      </c>
      <c r="C375" s="55" t="s">
        <v>1002</v>
      </c>
      <c r="D375" s="55" t="s">
        <v>203</v>
      </c>
      <c r="E375" s="54" t="s">
        <v>415</v>
      </c>
      <c r="N375" s="55"/>
    </row>
    <row r="376" spans="1:14" ht="15.6" x14ac:dyDescent="0.3">
      <c r="A376" s="55" t="s">
        <v>1003</v>
      </c>
      <c r="B376" s="55" t="s">
        <v>418</v>
      </c>
      <c r="C376" s="55" t="s">
        <v>1004</v>
      </c>
      <c r="D376" s="55" t="s">
        <v>1003</v>
      </c>
      <c r="E376" s="54" t="s">
        <v>418</v>
      </c>
      <c r="N376" s="55"/>
    </row>
    <row r="377" spans="1:14" ht="15.6" x14ac:dyDescent="0.3">
      <c r="A377" s="55" t="s">
        <v>1005</v>
      </c>
      <c r="B377" s="55" t="s">
        <v>420</v>
      </c>
      <c r="C377" s="55" t="s">
        <v>1006</v>
      </c>
      <c r="D377" s="55" t="s">
        <v>1005</v>
      </c>
      <c r="E377" s="54" t="s">
        <v>420</v>
      </c>
      <c r="N377" s="55"/>
    </row>
    <row r="378" spans="1:14" ht="15.6" x14ac:dyDescent="0.3">
      <c r="A378" s="55" t="s">
        <v>1007</v>
      </c>
      <c r="B378" s="55" t="s">
        <v>420</v>
      </c>
      <c r="C378" s="55" t="s">
        <v>1008</v>
      </c>
      <c r="D378" s="55" t="s">
        <v>1007</v>
      </c>
      <c r="E378" s="54" t="s">
        <v>420</v>
      </c>
      <c r="N378" s="55"/>
    </row>
    <row r="379" spans="1:14" ht="15.6" x14ac:dyDescent="0.3">
      <c r="A379" s="55" t="s">
        <v>1009</v>
      </c>
      <c r="B379" s="55" t="s">
        <v>420</v>
      </c>
      <c r="C379" s="55" t="s">
        <v>1010</v>
      </c>
      <c r="D379" s="55" t="s">
        <v>1009</v>
      </c>
      <c r="E379" s="54" t="s">
        <v>420</v>
      </c>
      <c r="N379" s="55"/>
    </row>
    <row r="380" spans="1:14" ht="15.6" x14ac:dyDescent="0.3">
      <c r="A380" s="55" t="s">
        <v>1011</v>
      </c>
      <c r="B380" s="55" t="s">
        <v>420</v>
      </c>
      <c r="C380" s="55" t="s">
        <v>1012</v>
      </c>
      <c r="D380" s="55" t="s">
        <v>1011</v>
      </c>
      <c r="E380" s="54" t="s">
        <v>420</v>
      </c>
      <c r="N380" s="55"/>
    </row>
    <row r="381" spans="1:14" ht="15.6" x14ac:dyDescent="0.3">
      <c r="A381" s="55" t="s">
        <v>1013</v>
      </c>
      <c r="B381" s="55" t="s">
        <v>420</v>
      </c>
      <c r="C381" s="55" t="s">
        <v>1012</v>
      </c>
      <c r="D381" s="55" t="s">
        <v>1013</v>
      </c>
      <c r="E381" s="54" t="s">
        <v>420</v>
      </c>
      <c r="N381" s="55"/>
    </row>
    <row r="382" spans="1:14" ht="15.6" x14ac:dyDescent="0.3">
      <c r="A382" s="55" t="s">
        <v>203</v>
      </c>
      <c r="B382" s="55" t="s">
        <v>420</v>
      </c>
      <c r="C382" s="55" t="s">
        <v>1014</v>
      </c>
      <c r="D382" s="55" t="s">
        <v>203</v>
      </c>
      <c r="E382" s="54" t="s">
        <v>420</v>
      </c>
      <c r="N382" s="55"/>
    </row>
    <row r="383" spans="1:14" ht="15.6" x14ac:dyDescent="0.3">
      <c r="A383" s="55" t="s">
        <v>1015</v>
      </c>
      <c r="B383" s="55" t="s">
        <v>423</v>
      </c>
      <c r="C383" s="55" t="s">
        <v>1016</v>
      </c>
      <c r="D383" s="55" t="s">
        <v>1015</v>
      </c>
      <c r="E383" s="54" t="s">
        <v>423</v>
      </c>
      <c r="N383" s="55"/>
    </row>
    <row r="384" spans="1:14" ht="15.6" x14ac:dyDescent="0.3">
      <c r="A384" s="55" t="s">
        <v>248</v>
      </c>
      <c r="B384" s="55" t="s">
        <v>423</v>
      </c>
      <c r="C384" s="55" t="s">
        <v>1017</v>
      </c>
      <c r="D384" s="55" t="s">
        <v>248</v>
      </c>
      <c r="E384" s="54" t="s">
        <v>423</v>
      </c>
      <c r="N384" s="55"/>
    </row>
    <row r="385" spans="1:14" ht="15.6" x14ac:dyDescent="0.3">
      <c r="A385" s="55" t="s">
        <v>1018</v>
      </c>
      <c r="B385" s="55" t="s">
        <v>423</v>
      </c>
      <c r="C385" s="55" t="s">
        <v>1019</v>
      </c>
      <c r="D385" s="55" t="s">
        <v>1018</v>
      </c>
      <c r="E385" s="54" t="s">
        <v>423</v>
      </c>
      <c r="N385" s="55"/>
    </row>
    <row r="386" spans="1:14" ht="15.6" x14ac:dyDescent="0.3">
      <c r="A386" s="55" t="s">
        <v>248</v>
      </c>
      <c r="B386" s="55" t="s">
        <v>423</v>
      </c>
      <c r="C386" s="55" t="s">
        <v>1020</v>
      </c>
      <c r="D386" s="55" t="s">
        <v>248</v>
      </c>
      <c r="E386" s="54" t="s">
        <v>423</v>
      </c>
      <c r="N386" s="55"/>
    </row>
    <row r="387" spans="1:14" ht="15.6" x14ac:dyDescent="0.3">
      <c r="A387" s="55" t="s">
        <v>1021</v>
      </c>
      <c r="B387" s="55" t="s">
        <v>423</v>
      </c>
      <c r="C387" s="55" t="s">
        <v>1022</v>
      </c>
      <c r="D387" s="55" t="s">
        <v>1021</v>
      </c>
      <c r="E387" s="54" t="s">
        <v>423</v>
      </c>
      <c r="N387" s="55"/>
    </row>
    <row r="388" spans="1:14" ht="15.6" x14ac:dyDescent="0.3">
      <c r="A388" s="55" t="s">
        <v>1023</v>
      </c>
      <c r="B388" s="55" t="s">
        <v>426</v>
      </c>
      <c r="C388" s="55" t="s">
        <v>1024</v>
      </c>
      <c r="D388" s="55" t="s">
        <v>1023</v>
      </c>
      <c r="E388" s="54" t="s">
        <v>426</v>
      </c>
      <c r="N388" s="55"/>
    </row>
    <row r="389" spans="1:14" ht="15.6" x14ac:dyDescent="0.3">
      <c r="A389" s="55" t="s">
        <v>1025</v>
      </c>
      <c r="B389" s="55" t="s">
        <v>428</v>
      </c>
      <c r="C389" s="55" t="s">
        <v>1026</v>
      </c>
      <c r="D389" s="55" t="s">
        <v>1025</v>
      </c>
      <c r="E389" s="54" t="s">
        <v>428</v>
      </c>
      <c r="N389" s="55"/>
    </row>
    <row r="390" spans="1:14" ht="15.6" x14ac:dyDescent="0.3">
      <c r="A390" s="55" t="s">
        <v>1027</v>
      </c>
      <c r="B390" s="55" t="s">
        <v>431</v>
      </c>
      <c r="C390" s="55" t="s">
        <v>1028</v>
      </c>
      <c r="D390" s="55" t="s">
        <v>1027</v>
      </c>
      <c r="E390" s="54" t="s">
        <v>431</v>
      </c>
      <c r="N390" s="55"/>
    </row>
    <row r="391" spans="1:14" ht="15.6" x14ac:dyDescent="0.3">
      <c r="A391" s="55" t="s">
        <v>203</v>
      </c>
      <c r="B391" s="55" t="s">
        <v>431</v>
      </c>
      <c r="C391" s="55" t="s">
        <v>1029</v>
      </c>
      <c r="D391" s="55" t="s">
        <v>203</v>
      </c>
      <c r="E391" s="54" t="s">
        <v>431</v>
      </c>
      <c r="N391" s="55"/>
    </row>
    <row r="392" spans="1:14" ht="15.6" x14ac:dyDescent="0.3">
      <c r="A392" s="55" t="s">
        <v>1030</v>
      </c>
      <c r="B392" s="55" t="s">
        <v>431</v>
      </c>
      <c r="C392" s="55" t="s">
        <v>1031</v>
      </c>
      <c r="D392" s="55" t="s">
        <v>1030</v>
      </c>
      <c r="E392" s="54" t="s">
        <v>431</v>
      </c>
      <c r="N392" s="55"/>
    </row>
    <row r="393" spans="1:14" ht="15.6" x14ac:dyDescent="0.3">
      <c r="A393" s="55" t="s">
        <v>1032</v>
      </c>
      <c r="B393" s="55" t="s">
        <v>431</v>
      </c>
      <c r="C393" s="55" t="s">
        <v>1033</v>
      </c>
      <c r="D393" s="55" t="s">
        <v>1032</v>
      </c>
      <c r="E393" s="54" t="s">
        <v>431</v>
      </c>
      <c r="N393" s="55"/>
    </row>
    <row r="394" spans="1:14" ht="15.6" x14ac:dyDescent="0.3">
      <c r="A394" s="55" t="s">
        <v>1034</v>
      </c>
      <c r="B394" s="55" t="s">
        <v>431</v>
      </c>
      <c r="C394" s="55" t="s">
        <v>1035</v>
      </c>
      <c r="D394" s="55" t="s">
        <v>1034</v>
      </c>
      <c r="E394" s="54" t="s">
        <v>431</v>
      </c>
      <c r="N394" s="55"/>
    </row>
    <row r="395" spans="1:14" ht="15.6" x14ac:dyDescent="0.3">
      <c r="A395" s="55" t="s">
        <v>1036</v>
      </c>
      <c r="B395" s="55" t="s">
        <v>431</v>
      </c>
      <c r="C395" s="55" t="s">
        <v>1037</v>
      </c>
      <c r="D395" s="55" t="s">
        <v>1036</v>
      </c>
      <c r="E395" s="54" t="s">
        <v>431</v>
      </c>
      <c r="N395" s="55"/>
    </row>
    <row r="396" spans="1:14" ht="15.6" x14ac:dyDescent="0.3">
      <c r="A396" s="55" t="s">
        <v>1038</v>
      </c>
      <c r="B396" s="55" t="s">
        <v>431</v>
      </c>
      <c r="C396" s="55" t="s">
        <v>1039</v>
      </c>
      <c r="D396" s="55" t="s">
        <v>1038</v>
      </c>
      <c r="E396" s="54" t="s">
        <v>431</v>
      </c>
      <c r="N396" s="55"/>
    </row>
    <row r="397" spans="1:14" ht="15.6" x14ac:dyDescent="0.3">
      <c r="A397" s="55" t="s">
        <v>1040</v>
      </c>
      <c r="B397" s="55" t="s">
        <v>431</v>
      </c>
      <c r="C397" s="55" t="s">
        <v>1041</v>
      </c>
      <c r="D397" s="55" t="s">
        <v>1040</v>
      </c>
      <c r="E397" s="54" t="s">
        <v>431</v>
      </c>
      <c r="N397" s="55"/>
    </row>
    <row r="398" spans="1:14" ht="15.6" x14ac:dyDescent="0.3">
      <c r="A398" s="55" t="s">
        <v>1042</v>
      </c>
      <c r="B398" s="55" t="s">
        <v>431</v>
      </c>
      <c r="C398" s="55" t="s">
        <v>1043</v>
      </c>
      <c r="D398" s="55" t="s">
        <v>1042</v>
      </c>
      <c r="E398" s="54" t="s">
        <v>431</v>
      </c>
      <c r="N398" s="55"/>
    </row>
    <row r="399" spans="1:14" ht="15.6" x14ac:dyDescent="0.3">
      <c r="A399" s="55" t="s">
        <v>1044</v>
      </c>
      <c r="B399" s="55" t="s">
        <v>431</v>
      </c>
      <c r="C399" s="55" t="s">
        <v>1045</v>
      </c>
      <c r="D399" s="55" t="s">
        <v>1044</v>
      </c>
      <c r="E399" s="54" t="s">
        <v>431</v>
      </c>
      <c r="N399" s="55"/>
    </row>
    <row r="400" spans="1:14" ht="15.6" x14ac:dyDescent="0.3">
      <c r="A400" s="55" t="s">
        <v>1046</v>
      </c>
      <c r="B400" s="55" t="s">
        <v>431</v>
      </c>
      <c r="C400" s="55" t="s">
        <v>1047</v>
      </c>
      <c r="D400" s="55" t="s">
        <v>1046</v>
      </c>
      <c r="E400" s="54" t="s">
        <v>431</v>
      </c>
      <c r="N400" s="55"/>
    </row>
    <row r="401" spans="1:14" ht="15.6" x14ac:dyDescent="0.3">
      <c r="A401" s="55" t="s">
        <v>1048</v>
      </c>
      <c r="B401" s="55" t="s">
        <v>431</v>
      </c>
      <c r="C401" s="55" t="s">
        <v>1049</v>
      </c>
      <c r="D401" s="55" t="s">
        <v>1048</v>
      </c>
      <c r="E401" s="54" t="s">
        <v>431</v>
      </c>
      <c r="N401" s="55"/>
    </row>
    <row r="402" spans="1:14" ht="15.6" x14ac:dyDescent="0.3">
      <c r="A402" s="55" t="s">
        <v>203</v>
      </c>
      <c r="B402" s="55" t="s">
        <v>431</v>
      </c>
      <c r="C402" s="55" t="s">
        <v>1050</v>
      </c>
      <c r="D402" s="55" t="s">
        <v>203</v>
      </c>
      <c r="E402" s="54" t="s">
        <v>431</v>
      </c>
      <c r="N402" s="55"/>
    </row>
    <row r="403" spans="1:14" ht="15.6" x14ac:dyDescent="0.3">
      <c r="A403" s="55" t="s">
        <v>203</v>
      </c>
      <c r="B403" s="55" t="s">
        <v>431</v>
      </c>
      <c r="C403" s="55" t="s">
        <v>1051</v>
      </c>
      <c r="D403" s="55" t="s">
        <v>203</v>
      </c>
      <c r="E403" s="54" t="s">
        <v>431</v>
      </c>
      <c r="N403" s="55"/>
    </row>
    <row r="404" spans="1:14" ht="15.6" x14ac:dyDescent="0.3">
      <c r="A404" s="55" t="s">
        <v>203</v>
      </c>
      <c r="B404" s="55" t="s">
        <v>431</v>
      </c>
      <c r="C404" s="55" t="s">
        <v>1043</v>
      </c>
      <c r="D404" s="55" t="s">
        <v>203</v>
      </c>
      <c r="E404" s="54" t="s">
        <v>431</v>
      </c>
      <c r="N404" s="56"/>
    </row>
    <row r="405" spans="1:14" ht="15.6" x14ac:dyDescent="0.3">
      <c r="A405" s="55" t="s">
        <v>203</v>
      </c>
      <c r="B405" s="55" t="s">
        <v>431</v>
      </c>
      <c r="C405" s="55" t="s">
        <v>1047</v>
      </c>
      <c r="D405" s="55" t="s">
        <v>203</v>
      </c>
      <c r="E405" s="54" t="s">
        <v>431</v>
      </c>
      <c r="N405" s="56"/>
    </row>
    <row r="406" spans="1:14" ht="15.6" x14ac:dyDescent="0.3">
      <c r="A406" s="55" t="s">
        <v>1052</v>
      </c>
      <c r="B406" s="55" t="s">
        <v>434</v>
      </c>
      <c r="C406" s="55" t="s">
        <v>1053</v>
      </c>
      <c r="D406" s="55" t="s">
        <v>1052</v>
      </c>
      <c r="E406" s="54" t="s">
        <v>434</v>
      </c>
      <c r="N406" s="56"/>
    </row>
    <row r="407" spans="1:14" ht="15.6" x14ac:dyDescent="0.3">
      <c r="A407" s="55" t="s">
        <v>1054</v>
      </c>
      <c r="B407" s="55" t="s">
        <v>437</v>
      </c>
      <c r="C407" s="55" t="s">
        <v>1055</v>
      </c>
      <c r="D407" s="55" t="s">
        <v>1054</v>
      </c>
      <c r="E407" s="54" t="s">
        <v>437</v>
      </c>
      <c r="N407" s="56"/>
    </row>
    <row r="408" spans="1:14" ht="15.6" x14ac:dyDescent="0.3">
      <c r="A408" s="55" t="s">
        <v>1056</v>
      </c>
      <c r="B408" s="55" t="s">
        <v>437</v>
      </c>
      <c r="C408" s="55" t="s">
        <v>1057</v>
      </c>
      <c r="D408" s="55" t="s">
        <v>1056</v>
      </c>
      <c r="E408" s="54" t="s">
        <v>437</v>
      </c>
      <c r="N408" s="56"/>
    </row>
    <row r="409" spans="1:14" ht="15.6" x14ac:dyDescent="0.3">
      <c r="A409" s="55" t="s">
        <v>1058</v>
      </c>
      <c r="B409" s="55" t="s">
        <v>437</v>
      </c>
      <c r="C409" s="55" t="s">
        <v>1059</v>
      </c>
      <c r="D409" s="55" t="s">
        <v>1058</v>
      </c>
      <c r="E409" s="54" t="s">
        <v>437</v>
      </c>
      <c r="N409" s="56"/>
    </row>
    <row r="410" spans="1:14" ht="15.6" x14ac:dyDescent="0.3">
      <c r="A410" s="55" t="s">
        <v>1060</v>
      </c>
      <c r="B410" s="55" t="s">
        <v>437</v>
      </c>
      <c r="C410" s="55" t="s">
        <v>1061</v>
      </c>
      <c r="D410" s="55" t="s">
        <v>1060</v>
      </c>
      <c r="E410" s="54" t="s">
        <v>437</v>
      </c>
      <c r="N410" s="56"/>
    </row>
    <row r="411" spans="1:14" ht="15.6" x14ac:dyDescent="0.3">
      <c r="A411" s="55" t="s">
        <v>1062</v>
      </c>
      <c r="B411" s="55" t="s">
        <v>437</v>
      </c>
      <c r="C411" s="55" t="s">
        <v>1063</v>
      </c>
      <c r="D411" s="55" t="s">
        <v>1062</v>
      </c>
      <c r="E411" s="54" t="s">
        <v>437</v>
      </c>
      <c r="N411" s="56"/>
    </row>
    <row r="412" spans="1:14" ht="15.6" x14ac:dyDescent="0.3">
      <c r="A412" s="55" t="s">
        <v>203</v>
      </c>
      <c r="B412" s="55" t="s">
        <v>437</v>
      </c>
      <c r="C412" s="55" t="s">
        <v>1064</v>
      </c>
      <c r="D412" s="55" t="s">
        <v>203</v>
      </c>
      <c r="E412" s="54" t="s">
        <v>437</v>
      </c>
      <c r="N412" s="56"/>
    </row>
    <row r="413" spans="1:14" ht="15.6" x14ac:dyDescent="0.3">
      <c r="A413" s="55" t="s">
        <v>1065</v>
      </c>
      <c r="B413" s="55" t="s">
        <v>440</v>
      </c>
      <c r="C413" s="55" t="s">
        <v>1066</v>
      </c>
      <c r="D413" s="55" t="s">
        <v>1065</v>
      </c>
      <c r="E413" s="54" t="s">
        <v>440</v>
      </c>
      <c r="N413" s="56"/>
    </row>
    <row r="414" spans="1:14" ht="15.6" x14ac:dyDescent="0.3">
      <c r="A414" s="55" t="s">
        <v>1067</v>
      </c>
      <c r="B414" s="55" t="s">
        <v>440</v>
      </c>
      <c r="C414" s="55" t="s">
        <v>1068</v>
      </c>
      <c r="D414" s="55" t="s">
        <v>1067</v>
      </c>
      <c r="E414" s="54" t="s">
        <v>440</v>
      </c>
      <c r="N414" s="56"/>
    </row>
    <row r="415" spans="1:14" ht="15.6" x14ac:dyDescent="0.3">
      <c r="A415" s="55" t="s">
        <v>1069</v>
      </c>
      <c r="B415" s="55" t="s">
        <v>440</v>
      </c>
      <c r="C415" s="55" t="s">
        <v>1070</v>
      </c>
      <c r="D415" s="55" t="s">
        <v>1069</v>
      </c>
      <c r="E415" s="54" t="s">
        <v>440</v>
      </c>
      <c r="N415" s="56"/>
    </row>
    <row r="416" spans="1:14" ht="15.6" x14ac:dyDescent="0.3">
      <c r="A416" s="55" t="s">
        <v>1071</v>
      </c>
      <c r="B416" s="55" t="s">
        <v>440</v>
      </c>
      <c r="C416" s="55" t="s">
        <v>1072</v>
      </c>
      <c r="D416" s="55" t="s">
        <v>1071</v>
      </c>
      <c r="E416" s="54" t="s">
        <v>440</v>
      </c>
      <c r="N416" s="56"/>
    </row>
    <row r="417" spans="1:14" ht="15.6" x14ac:dyDescent="0.3">
      <c r="A417" s="55" t="s">
        <v>1073</v>
      </c>
      <c r="B417" s="55" t="s">
        <v>440</v>
      </c>
      <c r="C417" s="55" t="s">
        <v>1074</v>
      </c>
      <c r="D417" s="55" t="s">
        <v>1073</v>
      </c>
      <c r="E417" s="54" t="s">
        <v>440</v>
      </c>
      <c r="N417" s="56"/>
    </row>
    <row r="418" spans="1:14" ht="15.6" x14ac:dyDescent="0.3">
      <c r="A418" s="55" t="s">
        <v>1075</v>
      </c>
      <c r="B418" s="55" t="s">
        <v>440</v>
      </c>
      <c r="C418" s="55" t="s">
        <v>1076</v>
      </c>
      <c r="D418" s="55" t="s">
        <v>1075</v>
      </c>
      <c r="E418" s="54" t="s">
        <v>440</v>
      </c>
      <c r="N418" s="56"/>
    </row>
    <row r="419" spans="1:14" ht="15.6" x14ac:dyDescent="0.3">
      <c r="A419" s="55" t="s">
        <v>1077</v>
      </c>
      <c r="B419" s="55" t="s">
        <v>440</v>
      </c>
      <c r="C419" s="55" t="s">
        <v>1078</v>
      </c>
      <c r="D419" s="55" t="s">
        <v>1077</v>
      </c>
      <c r="E419" s="54" t="s">
        <v>440</v>
      </c>
      <c r="N419" s="56"/>
    </row>
    <row r="420" spans="1:14" ht="15.6" x14ac:dyDescent="0.3">
      <c r="A420" s="55" t="s">
        <v>1079</v>
      </c>
      <c r="B420" s="55" t="s">
        <v>440</v>
      </c>
      <c r="C420" s="55" t="s">
        <v>1080</v>
      </c>
      <c r="D420" s="55" t="s">
        <v>1079</v>
      </c>
      <c r="E420" s="54" t="s">
        <v>440</v>
      </c>
      <c r="N420" s="56"/>
    </row>
    <row r="421" spans="1:14" ht="15.6" x14ac:dyDescent="0.3">
      <c r="A421" s="55" t="s">
        <v>1081</v>
      </c>
      <c r="B421" s="55" t="s">
        <v>440</v>
      </c>
      <c r="C421" s="55" t="s">
        <v>1082</v>
      </c>
      <c r="D421" s="55" t="s">
        <v>1081</v>
      </c>
      <c r="E421" s="54" t="s">
        <v>440</v>
      </c>
      <c r="N421" s="56"/>
    </row>
    <row r="422" spans="1:14" ht="15.6" x14ac:dyDescent="0.3">
      <c r="A422" s="55" t="s">
        <v>1083</v>
      </c>
      <c r="B422" s="55" t="s">
        <v>440</v>
      </c>
      <c r="C422" s="55" t="s">
        <v>1084</v>
      </c>
      <c r="D422" s="55" t="s">
        <v>1083</v>
      </c>
      <c r="E422" s="54" t="s">
        <v>440</v>
      </c>
      <c r="N422" s="56"/>
    </row>
    <row r="423" spans="1:14" ht="15.6" x14ac:dyDescent="0.3">
      <c r="A423" s="55" t="s">
        <v>1085</v>
      </c>
      <c r="B423" s="55" t="s">
        <v>440</v>
      </c>
      <c r="C423" s="55" t="s">
        <v>1086</v>
      </c>
      <c r="D423" s="55" t="s">
        <v>1085</v>
      </c>
      <c r="E423" s="54" t="s">
        <v>440</v>
      </c>
      <c r="N423" s="55"/>
    </row>
    <row r="424" spans="1:14" ht="15.6" x14ac:dyDescent="0.3">
      <c r="A424" s="55" t="s">
        <v>1087</v>
      </c>
      <c r="B424" s="55" t="s">
        <v>440</v>
      </c>
      <c r="C424" s="55" t="s">
        <v>1088</v>
      </c>
      <c r="D424" s="55" t="s">
        <v>1087</v>
      </c>
      <c r="E424" s="54" t="s">
        <v>440</v>
      </c>
      <c r="N424" s="55"/>
    </row>
    <row r="425" spans="1:14" ht="15.6" x14ac:dyDescent="0.3">
      <c r="A425" s="55" t="s">
        <v>203</v>
      </c>
      <c r="B425" s="55" t="s">
        <v>440</v>
      </c>
      <c r="C425" s="55" t="s">
        <v>1089</v>
      </c>
      <c r="D425" s="55" t="s">
        <v>203</v>
      </c>
      <c r="E425" s="54" t="s">
        <v>440</v>
      </c>
      <c r="N425" s="55"/>
    </row>
    <row r="426" spans="1:14" ht="15.6" x14ac:dyDescent="0.3">
      <c r="A426" s="55" t="s">
        <v>1090</v>
      </c>
      <c r="B426" s="55" t="s">
        <v>440</v>
      </c>
      <c r="C426" s="55" t="s">
        <v>1072</v>
      </c>
      <c r="D426" s="55" t="s">
        <v>1090</v>
      </c>
      <c r="E426" s="54" t="s">
        <v>440</v>
      </c>
      <c r="N426" s="55"/>
    </row>
    <row r="427" spans="1:14" ht="15.6" x14ac:dyDescent="0.3">
      <c r="A427" s="55" t="s">
        <v>1091</v>
      </c>
      <c r="B427" s="55" t="s">
        <v>440</v>
      </c>
      <c r="C427" s="55" t="s">
        <v>1092</v>
      </c>
      <c r="D427" s="55" t="s">
        <v>1091</v>
      </c>
      <c r="E427" s="54" t="s">
        <v>440</v>
      </c>
      <c r="N427" s="55"/>
    </row>
    <row r="428" spans="1:14" ht="15.6" x14ac:dyDescent="0.3">
      <c r="A428" s="55" t="s">
        <v>1093</v>
      </c>
      <c r="B428" s="55" t="s">
        <v>440</v>
      </c>
      <c r="C428" s="55" t="s">
        <v>1094</v>
      </c>
      <c r="D428" s="55" t="s">
        <v>1093</v>
      </c>
      <c r="E428" s="54" t="s">
        <v>440</v>
      </c>
      <c r="N428" s="55"/>
    </row>
    <row r="429" spans="1:14" ht="15.6" x14ac:dyDescent="0.3">
      <c r="A429" s="55" t="s">
        <v>1095</v>
      </c>
      <c r="B429" s="55" t="s">
        <v>440</v>
      </c>
      <c r="C429" s="55" t="s">
        <v>1096</v>
      </c>
      <c r="D429" s="55" t="s">
        <v>1095</v>
      </c>
      <c r="E429" s="54" t="s">
        <v>440</v>
      </c>
      <c r="N429" s="55"/>
    </row>
    <row r="430" spans="1:14" ht="15.6" x14ac:dyDescent="0.3">
      <c r="A430" s="55" t="s">
        <v>1097</v>
      </c>
      <c r="B430" s="55" t="s">
        <v>440</v>
      </c>
      <c r="C430" s="55" t="s">
        <v>1089</v>
      </c>
      <c r="D430" s="55" t="s">
        <v>1097</v>
      </c>
      <c r="E430" s="54" t="s">
        <v>440</v>
      </c>
      <c r="N430" s="55"/>
    </row>
    <row r="431" spans="1:14" ht="15.6" x14ac:dyDescent="0.3">
      <c r="A431" s="55" t="s">
        <v>1098</v>
      </c>
      <c r="B431" s="55" t="s">
        <v>440</v>
      </c>
      <c r="C431" s="55" t="s">
        <v>1099</v>
      </c>
      <c r="D431" s="55" t="s">
        <v>1098</v>
      </c>
      <c r="E431" s="54" t="s">
        <v>440</v>
      </c>
      <c r="N431" s="55"/>
    </row>
    <row r="432" spans="1:14" ht="15.6" x14ac:dyDescent="0.3">
      <c r="A432" s="55" t="s">
        <v>203</v>
      </c>
      <c r="B432" s="55" t="s">
        <v>440</v>
      </c>
      <c r="C432" s="55" t="s">
        <v>1100</v>
      </c>
      <c r="D432" s="55" t="s">
        <v>203</v>
      </c>
      <c r="E432" s="54" t="s">
        <v>440</v>
      </c>
      <c r="N432" s="55"/>
    </row>
    <row r="433" spans="1:14" ht="15.6" x14ac:dyDescent="0.3">
      <c r="A433" s="55" t="s">
        <v>203</v>
      </c>
      <c r="B433" s="55" t="s">
        <v>440</v>
      </c>
      <c r="C433" s="55" t="s">
        <v>1101</v>
      </c>
      <c r="D433" s="55" t="s">
        <v>203</v>
      </c>
      <c r="E433" s="54" t="s">
        <v>440</v>
      </c>
      <c r="N433" s="55"/>
    </row>
    <row r="434" spans="1:14" ht="15.6" x14ac:dyDescent="0.3">
      <c r="A434" s="55" t="s">
        <v>203</v>
      </c>
      <c r="B434" s="55" t="s">
        <v>440</v>
      </c>
      <c r="C434" s="55" t="s">
        <v>1102</v>
      </c>
      <c r="D434" s="55" t="s">
        <v>203</v>
      </c>
      <c r="E434" s="54" t="s">
        <v>440</v>
      </c>
      <c r="N434" s="55"/>
    </row>
    <row r="435" spans="1:14" ht="15.6" x14ac:dyDescent="0.3">
      <c r="A435" s="55" t="s">
        <v>1103</v>
      </c>
      <c r="B435" s="55" t="s">
        <v>440</v>
      </c>
      <c r="C435" s="55" t="s">
        <v>1104</v>
      </c>
      <c r="D435" s="55" t="s">
        <v>1103</v>
      </c>
      <c r="E435" s="54" t="s">
        <v>440</v>
      </c>
      <c r="N435" s="55"/>
    </row>
    <row r="436" spans="1:14" ht="15.6" x14ac:dyDescent="0.3">
      <c r="A436" s="55" t="s">
        <v>1105</v>
      </c>
      <c r="B436" s="55" t="s">
        <v>443</v>
      </c>
      <c r="C436" s="55" t="s">
        <v>1106</v>
      </c>
      <c r="D436" s="55" t="s">
        <v>1105</v>
      </c>
      <c r="E436" s="54" t="s">
        <v>443</v>
      </c>
      <c r="N436" s="55"/>
    </row>
    <row r="437" spans="1:14" ht="15.6" x14ac:dyDescent="0.3">
      <c r="A437" s="55" t="s">
        <v>1107</v>
      </c>
      <c r="B437" s="55" t="s">
        <v>446</v>
      </c>
      <c r="C437" s="55" t="s">
        <v>1108</v>
      </c>
      <c r="D437" s="55" t="s">
        <v>1107</v>
      </c>
      <c r="E437" s="54" t="s">
        <v>446</v>
      </c>
      <c r="N437" s="55"/>
    </row>
    <row r="438" spans="1:14" ht="15.6" x14ac:dyDescent="0.3">
      <c r="A438" s="55" t="s">
        <v>1109</v>
      </c>
      <c r="B438" s="55" t="s">
        <v>446</v>
      </c>
      <c r="C438" s="55" t="s">
        <v>1110</v>
      </c>
      <c r="D438" s="55" t="s">
        <v>1109</v>
      </c>
      <c r="E438" s="54" t="s">
        <v>446</v>
      </c>
      <c r="N438" s="55"/>
    </row>
    <row r="439" spans="1:14" ht="15.6" x14ac:dyDescent="0.3">
      <c r="A439" s="55" t="s">
        <v>1111</v>
      </c>
      <c r="B439" s="55" t="s">
        <v>446</v>
      </c>
      <c r="C439" s="55" t="s">
        <v>1112</v>
      </c>
      <c r="D439" s="55" t="s">
        <v>1111</v>
      </c>
      <c r="E439" s="54" t="s">
        <v>446</v>
      </c>
      <c r="N439" s="55"/>
    </row>
    <row r="440" spans="1:14" ht="15.6" x14ac:dyDescent="0.3">
      <c r="A440" s="55" t="s">
        <v>1113</v>
      </c>
      <c r="B440" s="55" t="s">
        <v>446</v>
      </c>
      <c r="C440" s="55" t="s">
        <v>1114</v>
      </c>
      <c r="D440" s="55" t="s">
        <v>1113</v>
      </c>
      <c r="E440" s="54" t="s">
        <v>446</v>
      </c>
      <c r="N440" s="55"/>
    </row>
    <row r="441" spans="1:14" ht="15.6" x14ac:dyDescent="0.3">
      <c r="A441" s="55" t="s">
        <v>1115</v>
      </c>
      <c r="B441" s="55" t="s">
        <v>448</v>
      </c>
      <c r="C441" s="55" t="s">
        <v>1116</v>
      </c>
      <c r="D441" s="55" t="s">
        <v>1115</v>
      </c>
      <c r="E441" s="54" t="s">
        <v>448</v>
      </c>
      <c r="N441" s="55"/>
    </row>
    <row r="442" spans="1:14" ht="15.6" x14ac:dyDescent="0.3">
      <c r="A442" s="55" t="s">
        <v>1117</v>
      </c>
      <c r="B442" s="55" t="s">
        <v>451</v>
      </c>
      <c r="C442" s="55" t="s">
        <v>1118</v>
      </c>
      <c r="D442" s="55" t="s">
        <v>1117</v>
      </c>
      <c r="E442" s="54" t="s">
        <v>451</v>
      </c>
      <c r="N442" s="55"/>
    </row>
    <row r="443" spans="1:14" ht="15.6" x14ac:dyDescent="0.3">
      <c r="A443" s="55" t="s">
        <v>1119</v>
      </c>
      <c r="B443" s="55" t="s">
        <v>451</v>
      </c>
      <c r="C443" s="55" t="s">
        <v>1120</v>
      </c>
      <c r="D443" s="55" t="s">
        <v>1119</v>
      </c>
      <c r="E443" s="54" t="s">
        <v>451</v>
      </c>
      <c r="N443" s="55"/>
    </row>
    <row r="444" spans="1:14" ht="15.6" x14ac:dyDescent="0.3">
      <c r="A444" s="55" t="s">
        <v>1119</v>
      </c>
      <c r="B444" s="55" t="s">
        <v>451</v>
      </c>
      <c r="C444" s="55" t="s">
        <v>1121</v>
      </c>
      <c r="D444" s="55" t="s">
        <v>1119</v>
      </c>
      <c r="E444" s="54" t="s">
        <v>451</v>
      </c>
      <c r="N444" s="55"/>
    </row>
    <row r="445" spans="1:14" ht="15.6" x14ac:dyDescent="0.3">
      <c r="A445" s="55" t="s">
        <v>1122</v>
      </c>
      <c r="B445" s="55" t="s">
        <v>453</v>
      </c>
      <c r="C445" s="55" t="s">
        <v>1123</v>
      </c>
      <c r="D445" s="55" t="s">
        <v>1122</v>
      </c>
      <c r="E445" s="54" t="s">
        <v>453</v>
      </c>
      <c r="N445" s="55"/>
    </row>
    <row r="446" spans="1:14" ht="15.6" x14ac:dyDescent="0.3">
      <c r="A446" s="55" t="s">
        <v>1124</v>
      </c>
      <c r="B446" s="55" t="s">
        <v>456</v>
      </c>
      <c r="C446" s="55" t="s">
        <v>1125</v>
      </c>
      <c r="D446" s="55" t="s">
        <v>1124</v>
      </c>
      <c r="E446" s="54" t="s">
        <v>456</v>
      </c>
      <c r="N446" s="55"/>
    </row>
    <row r="447" spans="1:14" ht="15.6" x14ac:dyDescent="0.3">
      <c r="A447" s="55" t="s">
        <v>1126</v>
      </c>
      <c r="B447" s="55" t="s">
        <v>459</v>
      </c>
      <c r="C447" s="55" t="s">
        <v>1127</v>
      </c>
      <c r="D447" s="55" t="s">
        <v>1126</v>
      </c>
      <c r="E447" s="54" t="s">
        <v>459</v>
      </c>
      <c r="N447" s="55"/>
    </row>
    <row r="448" spans="1:14" ht="15.6" x14ac:dyDescent="0.3">
      <c r="A448" s="55" t="s">
        <v>1128</v>
      </c>
      <c r="B448" s="55" t="s">
        <v>462</v>
      </c>
      <c r="C448" s="55" t="s">
        <v>1129</v>
      </c>
      <c r="D448" s="55" t="s">
        <v>1128</v>
      </c>
      <c r="E448" s="54" t="s">
        <v>462</v>
      </c>
      <c r="N448" s="55"/>
    </row>
    <row r="449" spans="1:14" ht="15.6" x14ac:dyDescent="0.3">
      <c r="A449" s="55" t="s">
        <v>1130</v>
      </c>
      <c r="B449" s="55" t="s">
        <v>465</v>
      </c>
      <c r="C449" s="55" t="s">
        <v>1131</v>
      </c>
      <c r="D449" s="55" t="s">
        <v>1130</v>
      </c>
      <c r="E449" s="54" t="s">
        <v>465</v>
      </c>
      <c r="N449" s="55"/>
    </row>
    <row r="450" spans="1:14" ht="15.6" x14ac:dyDescent="0.3">
      <c r="A450" s="55" t="s">
        <v>1132</v>
      </c>
      <c r="B450" s="55" t="s">
        <v>468</v>
      </c>
      <c r="C450" s="55" t="s">
        <v>1133</v>
      </c>
      <c r="D450" s="55" t="s">
        <v>1132</v>
      </c>
      <c r="E450" s="54" t="s">
        <v>468</v>
      </c>
      <c r="N450" s="55"/>
    </row>
    <row r="451" spans="1:14" ht="15.6" x14ac:dyDescent="0.3">
      <c r="A451" s="55" t="s">
        <v>1134</v>
      </c>
      <c r="B451" s="55" t="s">
        <v>471</v>
      </c>
      <c r="C451" s="55" t="s">
        <v>1135</v>
      </c>
      <c r="D451" s="55" t="s">
        <v>1134</v>
      </c>
      <c r="E451" s="54" t="s">
        <v>471</v>
      </c>
      <c r="N451" s="55"/>
    </row>
    <row r="452" spans="1:14" ht="15.6" x14ac:dyDescent="0.3">
      <c r="A452" s="55" t="s">
        <v>1136</v>
      </c>
      <c r="B452" s="55" t="s">
        <v>471</v>
      </c>
      <c r="C452" s="55" t="s">
        <v>1137</v>
      </c>
      <c r="D452" s="55" t="s">
        <v>1136</v>
      </c>
      <c r="E452" s="54" t="s">
        <v>471</v>
      </c>
      <c r="N452" s="55"/>
    </row>
    <row r="453" spans="1:14" ht="15.6" x14ac:dyDescent="0.3">
      <c r="A453" s="55" t="s">
        <v>1138</v>
      </c>
      <c r="B453" s="55" t="s">
        <v>474</v>
      </c>
      <c r="C453" s="55" t="s">
        <v>1139</v>
      </c>
      <c r="D453" s="55" t="s">
        <v>1138</v>
      </c>
      <c r="E453" s="54" t="s">
        <v>474</v>
      </c>
      <c r="N453" s="55"/>
    </row>
    <row r="454" spans="1:14" ht="15.6" x14ac:dyDescent="0.3">
      <c r="A454" s="55" t="s">
        <v>1140</v>
      </c>
      <c r="B454" s="55" t="s">
        <v>477</v>
      </c>
      <c r="C454" s="55" t="s">
        <v>1141</v>
      </c>
      <c r="D454" s="55" t="s">
        <v>1140</v>
      </c>
      <c r="E454" s="54" t="s">
        <v>477</v>
      </c>
      <c r="N454" s="55"/>
    </row>
    <row r="455" spans="1:14" ht="15.6" x14ac:dyDescent="0.3">
      <c r="A455" s="55" t="s">
        <v>1142</v>
      </c>
      <c r="B455" s="55" t="s">
        <v>477</v>
      </c>
      <c r="C455" s="55" t="s">
        <v>1143</v>
      </c>
      <c r="D455" s="55" t="s">
        <v>1142</v>
      </c>
      <c r="E455" s="54" t="s">
        <v>477</v>
      </c>
      <c r="N455" s="55"/>
    </row>
    <row r="456" spans="1:14" ht="15.6" x14ac:dyDescent="0.3">
      <c r="A456" s="55" t="s">
        <v>1144</v>
      </c>
      <c r="B456" s="55" t="s">
        <v>480</v>
      </c>
      <c r="C456" s="55" t="s">
        <v>1145</v>
      </c>
      <c r="D456" s="55" t="s">
        <v>1144</v>
      </c>
      <c r="E456" s="54" t="s">
        <v>480</v>
      </c>
      <c r="N456" s="55"/>
    </row>
    <row r="457" spans="1:14" ht="15.6" x14ac:dyDescent="0.3">
      <c r="A457" s="55" t="s">
        <v>1146</v>
      </c>
      <c r="B457" s="55" t="s">
        <v>483</v>
      </c>
      <c r="C457" s="55" t="s">
        <v>1147</v>
      </c>
      <c r="D457" s="55" t="s">
        <v>1146</v>
      </c>
      <c r="E457" s="54" t="s">
        <v>483</v>
      </c>
      <c r="N457" s="55"/>
    </row>
    <row r="458" spans="1:14" ht="15.6" x14ac:dyDescent="0.3">
      <c r="A458" s="55" t="s">
        <v>1148</v>
      </c>
      <c r="B458" s="55" t="s">
        <v>486</v>
      </c>
      <c r="C458" s="55" t="s">
        <v>1149</v>
      </c>
      <c r="D458" s="55" t="s">
        <v>1148</v>
      </c>
      <c r="E458" s="54" t="s">
        <v>486</v>
      </c>
      <c r="N458" s="55"/>
    </row>
    <row r="459" spans="1:14" ht="15.6" x14ac:dyDescent="0.3">
      <c r="A459" s="55" t="s">
        <v>1150</v>
      </c>
      <c r="B459" s="55" t="s">
        <v>486</v>
      </c>
      <c r="C459" s="55" t="s">
        <v>1151</v>
      </c>
      <c r="D459" s="55" t="s">
        <v>1150</v>
      </c>
      <c r="E459" s="54" t="s">
        <v>486</v>
      </c>
      <c r="N459" s="55"/>
    </row>
    <row r="460" spans="1:14" ht="15.6" x14ac:dyDescent="0.3">
      <c r="A460" s="55" t="s">
        <v>1152</v>
      </c>
      <c r="B460" s="55" t="s">
        <v>486</v>
      </c>
      <c r="C460" s="55" t="s">
        <v>1153</v>
      </c>
      <c r="D460" s="55" t="s">
        <v>1152</v>
      </c>
      <c r="E460" s="54" t="s">
        <v>486</v>
      </c>
      <c r="N460" s="55"/>
    </row>
    <row r="461" spans="1:14" ht="15.6" x14ac:dyDescent="0.3">
      <c r="A461" s="55" t="s">
        <v>203</v>
      </c>
      <c r="B461" s="55" t="s">
        <v>486</v>
      </c>
      <c r="C461" s="55" t="s">
        <v>1154</v>
      </c>
      <c r="D461" s="55" t="s">
        <v>203</v>
      </c>
      <c r="E461" s="54" t="s">
        <v>486</v>
      </c>
      <c r="N461" s="55"/>
    </row>
    <row r="462" spans="1:14" ht="15.6" x14ac:dyDescent="0.3">
      <c r="A462" s="55" t="s">
        <v>1155</v>
      </c>
      <c r="B462" s="55" t="s">
        <v>489</v>
      </c>
      <c r="C462" s="55" t="s">
        <v>1156</v>
      </c>
      <c r="D462" s="55" t="s">
        <v>1155</v>
      </c>
      <c r="E462" s="54" t="s">
        <v>489</v>
      </c>
      <c r="N462" s="55"/>
    </row>
    <row r="463" spans="1:14" ht="15.6" x14ac:dyDescent="0.3">
      <c r="A463" s="55" t="s">
        <v>1157</v>
      </c>
      <c r="B463" s="55" t="s">
        <v>489</v>
      </c>
      <c r="C463" s="55" t="s">
        <v>1158</v>
      </c>
      <c r="D463" s="55" t="s">
        <v>1157</v>
      </c>
      <c r="E463" s="54" t="s">
        <v>489</v>
      </c>
      <c r="N463" s="55"/>
    </row>
    <row r="464" spans="1:14" ht="15.6" x14ac:dyDescent="0.3">
      <c r="A464" s="55" t="s">
        <v>1159</v>
      </c>
      <c r="B464" s="55" t="s">
        <v>489</v>
      </c>
      <c r="C464" s="55" t="s">
        <v>1160</v>
      </c>
      <c r="D464" s="55" t="s">
        <v>1159</v>
      </c>
      <c r="E464" s="54" t="s">
        <v>489</v>
      </c>
      <c r="N464" s="55"/>
    </row>
    <row r="465" spans="1:14" ht="15.6" x14ac:dyDescent="0.3">
      <c r="A465" s="55" t="s">
        <v>1161</v>
      </c>
      <c r="B465" s="55" t="s">
        <v>489</v>
      </c>
      <c r="C465" s="55" t="s">
        <v>1162</v>
      </c>
      <c r="D465" s="55" t="s">
        <v>1161</v>
      </c>
      <c r="E465" s="54" t="s">
        <v>489</v>
      </c>
      <c r="N465" s="55"/>
    </row>
    <row r="466" spans="1:14" ht="15.6" x14ac:dyDescent="0.3">
      <c r="A466" s="55" t="s">
        <v>1163</v>
      </c>
      <c r="B466" s="55" t="s">
        <v>489</v>
      </c>
      <c r="C466" s="55" t="s">
        <v>1164</v>
      </c>
      <c r="D466" s="55" t="s">
        <v>1163</v>
      </c>
      <c r="E466" s="54" t="s">
        <v>489</v>
      </c>
      <c r="N466" s="55"/>
    </row>
    <row r="467" spans="1:14" ht="15.6" x14ac:dyDescent="0.3">
      <c r="A467" s="55" t="s">
        <v>1165</v>
      </c>
      <c r="B467" s="55" t="s">
        <v>489</v>
      </c>
      <c r="C467" s="55" t="s">
        <v>1166</v>
      </c>
      <c r="D467" s="55" t="s">
        <v>1165</v>
      </c>
      <c r="E467" s="54" t="s">
        <v>489</v>
      </c>
      <c r="N467" s="55"/>
    </row>
    <row r="468" spans="1:14" ht="15.6" x14ac:dyDescent="0.3">
      <c r="A468" s="55" t="s">
        <v>203</v>
      </c>
      <c r="B468" s="55" t="s">
        <v>489</v>
      </c>
      <c r="C468" s="55" t="s">
        <v>1162</v>
      </c>
      <c r="D468" s="55" t="s">
        <v>203</v>
      </c>
      <c r="E468" s="54" t="s">
        <v>489</v>
      </c>
      <c r="N468" s="55"/>
    </row>
    <row r="469" spans="1:14" ht="15.6" x14ac:dyDescent="0.3">
      <c r="A469" s="55" t="s">
        <v>1167</v>
      </c>
      <c r="B469" s="55" t="s">
        <v>489</v>
      </c>
      <c r="C469" s="55" t="s">
        <v>1168</v>
      </c>
      <c r="D469" s="55" t="s">
        <v>1167</v>
      </c>
      <c r="E469" s="54" t="s">
        <v>489</v>
      </c>
      <c r="N469" s="55"/>
    </row>
    <row r="470" spans="1:14" ht="15.6" x14ac:dyDescent="0.3">
      <c r="A470" s="55" t="s">
        <v>1161</v>
      </c>
      <c r="B470" s="55" t="s">
        <v>489</v>
      </c>
      <c r="C470" s="55" t="s">
        <v>1008</v>
      </c>
      <c r="D470" s="55" t="s">
        <v>1161</v>
      </c>
      <c r="E470" s="54" t="s">
        <v>489</v>
      </c>
      <c r="N470" s="55"/>
    </row>
    <row r="471" spans="1:14" ht="15.6" x14ac:dyDescent="0.3">
      <c r="A471" s="55" t="s">
        <v>1169</v>
      </c>
      <c r="B471" s="55" t="s">
        <v>489</v>
      </c>
      <c r="C471" s="55" t="s">
        <v>1170</v>
      </c>
      <c r="D471" s="55" t="s">
        <v>1169</v>
      </c>
      <c r="E471" s="54" t="s">
        <v>489</v>
      </c>
      <c r="N471" s="55"/>
    </row>
    <row r="472" spans="1:14" ht="15.6" x14ac:dyDescent="0.3">
      <c r="A472" s="55" t="s">
        <v>1171</v>
      </c>
      <c r="B472" s="55" t="s">
        <v>489</v>
      </c>
      <c r="C472" s="55" t="s">
        <v>1172</v>
      </c>
      <c r="D472" s="55" t="s">
        <v>1171</v>
      </c>
      <c r="E472" s="54" t="s">
        <v>489</v>
      </c>
      <c r="N472" s="55"/>
    </row>
    <row r="473" spans="1:14" ht="15.6" x14ac:dyDescent="0.3">
      <c r="A473" s="55" t="s">
        <v>1173</v>
      </c>
      <c r="B473" s="55" t="s">
        <v>489</v>
      </c>
      <c r="C473" s="55" t="s">
        <v>1174</v>
      </c>
      <c r="D473" s="55" t="s">
        <v>1173</v>
      </c>
      <c r="E473" s="54" t="s">
        <v>489</v>
      </c>
      <c r="N473" s="55"/>
    </row>
    <row r="474" spans="1:14" ht="15.6" x14ac:dyDescent="0.3">
      <c r="A474" s="55" t="s">
        <v>1175</v>
      </c>
      <c r="B474" s="55" t="s">
        <v>489</v>
      </c>
      <c r="C474" s="55" t="s">
        <v>1008</v>
      </c>
      <c r="D474" s="55" t="s">
        <v>1175</v>
      </c>
      <c r="E474" s="54" t="s">
        <v>489</v>
      </c>
      <c r="N474" s="55"/>
    </row>
    <row r="475" spans="1:14" ht="15.6" x14ac:dyDescent="0.3">
      <c r="A475" s="55" t="s">
        <v>1176</v>
      </c>
      <c r="B475" s="55" t="s">
        <v>489</v>
      </c>
      <c r="C475" s="55" t="s">
        <v>1177</v>
      </c>
      <c r="D475" s="55" t="s">
        <v>1176</v>
      </c>
      <c r="E475" s="54" t="s">
        <v>489</v>
      </c>
      <c r="N475" s="55"/>
    </row>
    <row r="476" spans="1:14" ht="15.6" x14ac:dyDescent="0.3">
      <c r="A476" s="55" t="s">
        <v>1178</v>
      </c>
      <c r="B476" s="55" t="s">
        <v>489</v>
      </c>
      <c r="C476" s="55" t="s">
        <v>1179</v>
      </c>
      <c r="D476" s="55" t="s">
        <v>1178</v>
      </c>
      <c r="E476" s="54" t="s">
        <v>489</v>
      </c>
      <c r="N476" s="55"/>
    </row>
    <row r="477" spans="1:14" ht="15.6" x14ac:dyDescent="0.3">
      <c r="A477" s="55" t="s">
        <v>1180</v>
      </c>
      <c r="B477" s="55" t="s">
        <v>489</v>
      </c>
      <c r="C477" s="55" t="s">
        <v>1181</v>
      </c>
      <c r="D477" s="55" t="s">
        <v>1180</v>
      </c>
      <c r="E477" s="54" t="s">
        <v>489</v>
      </c>
      <c r="N477" s="55"/>
    </row>
    <row r="478" spans="1:14" ht="15.6" x14ac:dyDescent="0.3">
      <c r="A478" s="55" t="s">
        <v>1182</v>
      </c>
      <c r="B478" s="55" t="s">
        <v>489</v>
      </c>
      <c r="C478" s="55" t="s">
        <v>1168</v>
      </c>
      <c r="D478" s="55" t="s">
        <v>1182</v>
      </c>
      <c r="E478" s="54" t="s">
        <v>489</v>
      </c>
      <c r="N478" s="55"/>
    </row>
    <row r="479" spans="1:14" ht="15.6" x14ac:dyDescent="0.3">
      <c r="A479" s="55" t="s">
        <v>1183</v>
      </c>
      <c r="B479" s="55" t="s">
        <v>489</v>
      </c>
      <c r="C479" s="55" t="s">
        <v>1184</v>
      </c>
      <c r="D479" s="55" t="s">
        <v>1183</v>
      </c>
      <c r="E479" s="54" t="s">
        <v>489</v>
      </c>
      <c r="N479" s="55"/>
    </row>
    <row r="480" spans="1:14" ht="15.6" x14ac:dyDescent="0.3">
      <c r="A480" s="55" t="s">
        <v>1185</v>
      </c>
      <c r="B480" s="55" t="s">
        <v>490</v>
      </c>
      <c r="C480" s="55" t="s">
        <v>1186</v>
      </c>
      <c r="D480" s="55" t="s">
        <v>1185</v>
      </c>
      <c r="E480" s="54" t="s">
        <v>490</v>
      </c>
      <c r="N480" s="55"/>
    </row>
    <row r="481" spans="1:14" ht="15.6" x14ac:dyDescent="0.3">
      <c r="A481" s="55" t="s">
        <v>1187</v>
      </c>
      <c r="B481" s="55" t="s">
        <v>492</v>
      </c>
      <c r="C481" s="55" t="s">
        <v>1188</v>
      </c>
      <c r="D481" s="55" t="s">
        <v>1187</v>
      </c>
      <c r="E481" s="54" t="s">
        <v>492</v>
      </c>
      <c r="N481" s="55"/>
    </row>
    <row r="482" spans="1:14" ht="15.6" x14ac:dyDescent="0.3">
      <c r="A482" s="55" t="s">
        <v>1189</v>
      </c>
      <c r="B482" s="55" t="s">
        <v>495</v>
      </c>
      <c r="C482" s="55" t="s">
        <v>1190</v>
      </c>
      <c r="D482" s="55" t="s">
        <v>1189</v>
      </c>
      <c r="E482" s="54" t="s">
        <v>495</v>
      </c>
      <c r="N482" s="55"/>
    </row>
    <row r="483" spans="1:14" ht="15.6" x14ac:dyDescent="0.3">
      <c r="A483" s="55" t="s">
        <v>1191</v>
      </c>
      <c r="B483" s="55" t="s">
        <v>496</v>
      </c>
      <c r="C483" s="55" t="s">
        <v>1192</v>
      </c>
      <c r="D483" s="55" t="s">
        <v>1191</v>
      </c>
      <c r="E483" s="54" t="s">
        <v>496</v>
      </c>
      <c r="N483" s="55"/>
    </row>
    <row r="484" spans="1:14" ht="15.6" x14ac:dyDescent="0.3">
      <c r="A484" s="55" t="s">
        <v>1193</v>
      </c>
      <c r="B484" s="55" t="s">
        <v>498</v>
      </c>
      <c r="C484" s="55" t="s">
        <v>1194</v>
      </c>
      <c r="D484" s="55" t="s">
        <v>1193</v>
      </c>
      <c r="E484" s="54" t="s">
        <v>498</v>
      </c>
      <c r="N484" s="55"/>
    </row>
    <row r="485" spans="1:14" ht="15.6" x14ac:dyDescent="0.3">
      <c r="A485" s="55" t="s">
        <v>1195</v>
      </c>
      <c r="B485" s="55" t="s">
        <v>498</v>
      </c>
      <c r="C485" s="55" t="s">
        <v>1196</v>
      </c>
      <c r="D485" s="55" t="s">
        <v>1195</v>
      </c>
      <c r="E485" s="54" t="s">
        <v>498</v>
      </c>
      <c r="N485" s="55"/>
    </row>
    <row r="486" spans="1:14" ht="15.6" x14ac:dyDescent="0.3">
      <c r="A486" s="55" t="s">
        <v>1197</v>
      </c>
      <c r="B486" s="55" t="s">
        <v>498</v>
      </c>
      <c r="C486" s="55" t="s">
        <v>1198</v>
      </c>
      <c r="D486" s="55" t="s">
        <v>1197</v>
      </c>
      <c r="E486" s="54" t="s">
        <v>498</v>
      </c>
      <c r="N486" s="55"/>
    </row>
    <row r="487" spans="1:14" ht="15.6" x14ac:dyDescent="0.3">
      <c r="A487" s="55" t="s">
        <v>1199</v>
      </c>
      <c r="B487" s="55" t="s">
        <v>498</v>
      </c>
      <c r="C487" s="55" t="s">
        <v>1200</v>
      </c>
      <c r="D487" s="55" t="s">
        <v>1199</v>
      </c>
      <c r="E487" s="54" t="s">
        <v>498</v>
      </c>
      <c r="N487" s="55"/>
    </row>
    <row r="488" spans="1:14" ht="15.6" x14ac:dyDescent="0.3">
      <c r="A488" s="55" t="s">
        <v>203</v>
      </c>
      <c r="B488" s="55" t="s">
        <v>498</v>
      </c>
      <c r="C488" s="55" t="s">
        <v>1201</v>
      </c>
      <c r="D488" s="55" t="s">
        <v>203</v>
      </c>
      <c r="E488" s="54" t="s">
        <v>498</v>
      </c>
      <c r="N488" s="55"/>
    </row>
    <row r="489" spans="1:14" ht="15.6" x14ac:dyDescent="0.3">
      <c r="A489" s="55" t="s">
        <v>1202</v>
      </c>
      <c r="B489" s="55" t="s">
        <v>498</v>
      </c>
      <c r="C489" s="55" t="s">
        <v>1203</v>
      </c>
      <c r="D489" s="55" t="s">
        <v>1202</v>
      </c>
      <c r="E489" s="54" t="s">
        <v>498</v>
      </c>
      <c r="N489" s="55"/>
    </row>
    <row r="490" spans="1:14" ht="15.6" x14ac:dyDescent="0.3">
      <c r="A490" s="55" t="s">
        <v>1204</v>
      </c>
      <c r="B490" s="55" t="s">
        <v>498</v>
      </c>
      <c r="C490" s="55" t="s">
        <v>1205</v>
      </c>
      <c r="D490" s="55" t="s">
        <v>1204</v>
      </c>
      <c r="E490" s="54" t="s">
        <v>498</v>
      </c>
      <c r="N490" s="55"/>
    </row>
    <row r="491" spans="1:14" ht="15.6" x14ac:dyDescent="0.3">
      <c r="A491" s="55" t="s">
        <v>1206</v>
      </c>
      <c r="B491" s="55" t="s">
        <v>498</v>
      </c>
      <c r="C491" s="55" t="s">
        <v>1207</v>
      </c>
      <c r="D491" s="55" t="s">
        <v>1206</v>
      </c>
      <c r="E491" s="54" t="s">
        <v>498</v>
      </c>
      <c r="N491" s="55"/>
    </row>
    <row r="492" spans="1:14" ht="15.6" x14ac:dyDescent="0.3">
      <c r="A492" s="55" t="s">
        <v>1208</v>
      </c>
      <c r="B492" s="55" t="s">
        <v>498</v>
      </c>
      <c r="C492" s="55" t="s">
        <v>1209</v>
      </c>
      <c r="D492" s="55" t="s">
        <v>1208</v>
      </c>
      <c r="E492" s="54" t="s">
        <v>498</v>
      </c>
      <c r="N492" s="55"/>
    </row>
    <row r="493" spans="1:14" ht="15.6" x14ac:dyDescent="0.3">
      <c r="A493" s="55" t="s">
        <v>1210</v>
      </c>
      <c r="B493" s="55" t="s">
        <v>498</v>
      </c>
      <c r="C493" s="55" t="s">
        <v>1211</v>
      </c>
      <c r="D493" s="55" t="s">
        <v>1210</v>
      </c>
      <c r="E493" s="54" t="s">
        <v>498</v>
      </c>
      <c r="N493" s="55"/>
    </row>
    <row r="494" spans="1:14" ht="15.6" x14ac:dyDescent="0.3">
      <c r="A494" s="55" t="s">
        <v>1212</v>
      </c>
      <c r="B494" s="55" t="s">
        <v>498</v>
      </c>
      <c r="C494" s="55" t="s">
        <v>1213</v>
      </c>
      <c r="D494" s="55" t="s">
        <v>1212</v>
      </c>
      <c r="E494" s="54" t="s">
        <v>498</v>
      </c>
      <c r="N494" s="55"/>
    </row>
    <row r="495" spans="1:14" ht="15.6" x14ac:dyDescent="0.3">
      <c r="A495" s="55" t="s">
        <v>1214</v>
      </c>
      <c r="B495" s="55" t="s">
        <v>498</v>
      </c>
      <c r="C495" s="55" t="s">
        <v>1215</v>
      </c>
      <c r="D495" s="55" t="s">
        <v>1214</v>
      </c>
      <c r="E495" s="54" t="s">
        <v>498</v>
      </c>
      <c r="N495" s="55"/>
    </row>
    <row r="496" spans="1:14" ht="15.6" x14ac:dyDescent="0.3">
      <c r="A496" s="55" t="s">
        <v>203</v>
      </c>
      <c r="B496" s="55" t="s">
        <v>498</v>
      </c>
      <c r="C496" s="55" t="s">
        <v>1216</v>
      </c>
      <c r="D496" s="55" t="s">
        <v>203</v>
      </c>
      <c r="E496" s="54" t="s">
        <v>498</v>
      </c>
      <c r="N496" s="55"/>
    </row>
    <row r="497" spans="1:14" ht="15.6" x14ac:dyDescent="0.3">
      <c r="A497" s="55" t="s">
        <v>1217</v>
      </c>
      <c r="B497" s="55" t="s">
        <v>498</v>
      </c>
      <c r="C497" s="55" t="s">
        <v>1218</v>
      </c>
      <c r="D497" s="55" t="s">
        <v>1217</v>
      </c>
      <c r="E497" s="54" t="s">
        <v>498</v>
      </c>
      <c r="N497" s="55"/>
    </row>
    <row r="498" spans="1:14" ht="15.6" x14ac:dyDescent="0.3">
      <c r="A498" s="55" t="s">
        <v>1219</v>
      </c>
      <c r="B498" s="55" t="s">
        <v>498</v>
      </c>
      <c r="C498" s="55" t="s">
        <v>1220</v>
      </c>
      <c r="D498" s="55" t="s">
        <v>1219</v>
      </c>
      <c r="E498" s="54" t="s">
        <v>498</v>
      </c>
      <c r="N498" s="55"/>
    </row>
    <row r="499" spans="1:14" ht="15.6" x14ac:dyDescent="0.3">
      <c r="A499" s="55" t="s">
        <v>1221</v>
      </c>
      <c r="B499" s="55" t="s">
        <v>498</v>
      </c>
      <c r="C499" s="55" t="s">
        <v>1213</v>
      </c>
      <c r="D499" s="55" t="s">
        <v>1221</v>
      </c>
      <c r="E499" s="54" t="s">
        <v>498</v>
      </c>
      <c r="N499" s="55"/>
    </row>
    <row r="500" spans="1:14" ht="15.6" x14ac:dyDescent="0.3">
      <c r="A500" s="55" t="s">
        <v>1222</v>
      </c>
      <c r="B500" s="55" t="s">
        <v>498</v>
      </c>
      <c r="C500" s="55" t="s">
        <v>1223</v>
      </c>
      <c r="D500" s="55" t="s">
        <v>1222</v>
      </c>
      <c r="E500" s="54" t="s">
        <v>498</v>
      </c>
      <c r="N500" s="55"/>
    </row>
    <row r="501" spans="1:14" ht="15.6" x14ac:dyDescent="0.3">
      <c r="A501" s="55" t="s">
        <v>1224</v>
      </c>
      <c r="B501" s="55" t="s">
        <v>498</v>
      </c>
      <c r="C501" s="55" t="s">
        <v>526</v>
      </c>
      <c r="D501" s="55" t="s">
        <v>1224</v>
      </c>
      <c r="E501" s="54" t="s">
        <v>498</v>
      </c>
      <c r="N501" s="55"/>
    </row>
    <row r="502" spans="1:14" ht="15.6" x14ac:dyDescent="0.3">
      <c r="A502" s="55" t="s">
        <v>1225</v>
      </c>
      <c r="B502" s="55" t="s">
        <v>498</v>
      </c>
      <c r="C502" s="55" t="s">
        <v>1226</v>
      </c>
      <c r="D502" s="55" t="s">
        <v>1225</v>
      </c>
      <c r="E502" s="54" t="s">
        <v>498</v>
      </c>
      <c r="N502" s="55"/>
    </row>
    <row r="503" spans="1:14" ht="15.6" x14ac:dyDescent="0.3">
      <c r="A503" s="55" t="s">
        <v>1227</v>
      </c>
      <c r="B503" s="55" t="s">
        <v>498</v>
      </c>
      <c r="C503" s="55" t="s">
        <v>1228</v>
      </c>
      <c r="D503" s="55" t="s">
        <v>1227</v>
      </c>
      <c r="E503" s="54" t="s">
        <v>498</v>
      </c>
      <c r="N503" s="55"/>
    </row>
    <row r="504" spans="1:14" ht="15.6" x14ac:dyDescent="0.3">
      <c r="A504" s="55" t="s">
        <v>1229</v>
      </c>
      <c r="B504" s="55" t="s">
        <v>498</v>
      </c>
      <c r="C504" s="55" t="s">
        <v>1230</v>
      </c>
      <c r="D504" s="55" t="s">
        <v>1229</v>
      </c>
      <c r="E504" s="54" t="s">
        <v>498</v>
      </c>
      <c r="N504" s="55"/>
    </row>
    <row r="505" spans="1:14" ht="15.6" x14ac:dyDescent="0.3">
      <c r="A505" s="55" t="s">
        <v>1231</v>
      </c>
      <c r="B505" s="55" t="s">
        <v>498</v>
      </c>
      <c r="C505" s="55" t="s">
        <v>1232</v>
      </c>
      <c r="D505" s="55" t="s">
        <v>1231</v>
      </c>
      <c r="E505" s="54" t="s">
        <v>498</v>
      </c>
      <c r="N505" s="55"/>
    </row>
    <row r="506" spans="1:14" ht="15.6" x14ac:dyDescent="0.3">
      <c r="A506" s="55" t="s">
        <v>203</v>
      </c>
      <c r="B506" s="55" t="s">
        <v>498</v>
      </c>
      <c r="C506" s="55" t="s">
        <v>1233</v>
      </c>
      <c r="D506" s="55" t="s">
        <v>203</v>
      </c>
      <c r="E506" s="54" t="s">
        <v>498</v>
      </c>
      <c r="N506" s="55"/>
    </row>
    <row r="507" spans="1:14" ht="15.6" x14ac:dyDescent="0.3">
      <c r="A507" s="55" t="s">
        <v>1234</v>
      </c>
      <c r="B507" s="55" t="s">
        <v>498</v>
      </c>
      <c r="C507" s="55" t="s">
        <v>1201</v>
      </c>
      <c r="D507" s="55" t="s">
        <v>1234</v>
      </c>
      <c r="E507" s="54" t="s">
        <v>498</v>
      </c>
      <c r="N507" s="55"/>
    </row>
    <row r="508" spans="1:14" ht="15.6" x14ac:dyDescent="0.3">
      <c r="A508" s="55" t="s">
        <v>1235</v>
      </c>
      <c r="B508" s="55" t="s">
        <v>498</v>
      </c>
      <c r="C508" s="55" t="s">
        <v>1236</v>
      </c>
      <c r="D508" s="55" t="s">
        <v>1235</v>
      </c>
      <c r="E508" s="54" t="s">
        <v>498</v>
      </c>
      <c r="N508" s="55"/>
    </row>
    <row r="509" spans="1:14" ht="15.6" x14ac:dyDescent="0.3">
      <c r="A509" s="55" t="s">
        <v>1237</v>
      </c>
      <c r="B509" s="55" t="s">
        <v>498</v>
      </c>
      <c r="C509" s="55" t="s">
        <v>1238</v>
      </c>
      <c r="D509" s="55" t="s">
        <v>1237</v>
      </c>
      <c r="E509" s="54" t="s">
        <v>498</v>
      </c>
      <c r="N509" s="55"/>
    </row>
    <row r="510" spans="1:14" ht="15.6" x14ac:dyDescent="0.3">
      <c r="A510" s="55" t="s">
        <v>1239</v>
      </c>
      <c r="B510" s="55" t="s">
        <v>498</v>
      </c>
      <c r="C510" s="55" t="s">
        <v>1240</v>
      </c>
      <c r="D510" s="55" t="s">
        <v>1239</v>
      </c>
      <c r="E510" s="54" t="s">
        <v>498</v>
      </c>
      <c r="N510" s="55"/>
    </row>
    <row r="511" spans="1:14" ht="15.6" x14ac:dyDescent="0.3">
      <c r="A511" s="55" t="s">
        <v>1241</v>
      </c>
      <c r="B511" s="55" t="s">
        <v>498</v>
      </c>
      <c r="C511" s="55" t="s">
        <v>1242</v>
      </c>
      <c r="D511" s="55" t="s">
        <v>1241</v>
      </c>
      <c r="E511" s="54" t="s">
        <v>498</v>
      </c>
      <c r="N511" s="55"/>
    </row>
    <row r="512" spans="1:14" ht="15.6" x14ac:dyDescent="0.3">
      <c r="A512" s="55" t="s">
        <v>1243</v>
      </c>
      <c r="B512" s="55" t="s">
        <v>498</v>
      </c>
      <c r="C512" s="55" t="s">
        <v>1244</v>
      </c>
      <c r="D512" s="55" t="s">
        <v>1243</v>
      </c>
      <c r="E512" s="54" t="s">
        <v>498</v>
      </c>
      <c r="N512" s="55"/>
    </row>
    <row r="513" spans="1:14" ht="15.6" x14ac:dyDescent="0.3">
      <c r="A513" s="55" t="s">
        <v>1245</v>
      </c>
      <c r="B513" s="55" t="s">
        <v>498</v>
      </c>
      <c r="C513" s="55" t="s">
        <v>1246</v>
      </c>
      <c r="D513" s="55" t="s">
        <v>1245</v>
      </c>
      <c r="E513" s="54" t="s">
        <v>498</v>
      </c>
      <c r="N513" s="55"/>
    </row>
    <row r="514" spans="1:14" ht="15.6" x14ac:dyDescent="0.3">
      <c r="A514" s="55" t="s">
        <v>1247</v>
      </c>
      <c r="B514" s="55" t="s">
        <v>498</v>
      </c>
      <c r="C514" s="55" t="s">
        <v>1248</v>
      </c>
      <c r="D514" s="55" t="s">
        <v>1247</v>
      </c>
      <c r="E514" s="54" t="s">
        <v>498</v>
      </c>
      <c r="N514" s="55"/>
    </row>
    <row r="515" spans="1:14" ht="15.6" x14ac:dyDescent="0.3">
      <c r="A515" s="55" t="s">
        <v>1249</v>
      </c>
      <c r="B515" s="55" t="s">
        <v>498</v>
      </c>
      <c r="C515" s="55" t="s">
        <v>1250</v>
      </c>
      <c r="D515" s="55" t="s">
        <v>1249</v>
      </c>
      <c r="E515" s="54" t="s">
        <v>498</v>
      </c>
      <c r="N515" s="55"/>
    </row>
    <row r="516" spans="1:14" ht="15.6" x14ac:dyDescent="0.3">
      <c r="A516" s="55" t="s">
        <v>1245</v>
      </c>
      <c r="B516" s="55" t="s">
        <v>498</v>
      </c>
      <c r="C516" s="55" t="s">
        <v>1251</v>
      </c>
      <c r="D516" s="55" t="s">
        <v>1245</v>
      </c>
      <c r="E516" s="54" t="s">
        <v>498</v>
      </c>
      <c r="N516" s="55"/>
    </row>
    <row r="517" spans="1:14" ht="15.6" x14ac:dyDescent="0.3">
      <c r="A517" s="55" t="s">
        <v>1252</v>
      </c>
      <c r="B517" s="55" t="s">
        <v>498</v>
      </c>
      <c r="C517" s="55" t="s">
        <v>1253</v>
      </c>
      <c r="D517" s="55" t="s">
        <v>1252</v>
      </c>
      <c r="E517" s="54" t="s">
        <v>498</v>
      </c>
      <c r="N517" s="55"/>
    </row>
    <row r="518" spans="1:14" ht="15.6" x14ac:dyDescent="0.3">
      <c r="A518" s="55" t="s">
        <v>1254</v>
      </c>
      <c r="B518" s="55" t="s">
        <v>498</v>
      </c>
      <c r="C518" s="55" t="s">
        <v>1255</v>
      </c>
      <c r="D518" s="55" t="s">
        <v>1254</v>
      </c>
      <c r="E518" s="54" t="s">
        <v>498</v>
      </c>
      <c r="N518" s="55"/>
    </row>
    <row r="519" spans="1:14" ht="15.6" x14ac:dyDescent="0.3">
      <c r="A519" s="55" t="s">
        <v>1256</v>
      </c>
      <c r="B519" s="55" t="s">
        <v>498</v>
      </c>
      <c r="C519" s="55" t="s">
        <v>1257</v>
      </c>
      <c r="D519" s="55" t="s">
        <v>1256</v>
      </c>
      <c r="E519" s="54" t="s">
        <v>498</v>
      </c>
      <c r="N519" s="55"/>
    </row>
    <row r="520" spans="1:14" ht="15.6" x14ac:dyDescent="0.3">
      <c r="A520" s="55" t="s">
        <v>1258</v>
      </c>
      <c r="B520" s="55" t="s">
        <v>498</v>
      </c>
      <c r="C520" s="55" t="s">
        <v>1259</v>
      </c>
      <c r="D520" s="55" t="s">
        <v>1258</v>
      </c>
      <c r="E520" s="54" t="s">
        <v>498</v>
      </c>
      <c r="N520" s="55"/>
    </row>
    <row r="521" spans="1:14" ht="15.6" x14ac:dyDescent="0.3">
      <c r="A521" s="55" t="s">
        <v>1260</v>
      </c>
      <c r="B521" s="55" t="s">
        <v>498</v>
      </c>
      <c r="C521" s="55" t="s">
        <v>1261</v>
      </c>
      <c r="D521" s="55" t="s">
        <v>1260</v>
      </c>
      <c r="E521" s="54" t="s">
        <v>498</v>
      </c>
      <c r="N521" s="55"/>
    </row>
    <row r="522" spans="1:14" ht="15.6" x14ac:dyDescent="0.3">
      <c r="A522" s="55" t="s">
        <v>1262</v>
      </c>
      <c r="B522" s="55" t="s">
        <v>498</v>
      </c>
      <c r="C522" s="55" t="s">
        <v>1263</v>
      </c>
      <c r="D522" s="55" t="s">
        <v>1262</v>
      </c>
      <c r="E522" s="54" t="s">
        <v>498</v>
      </c>
      <c r="N522" s="55"/>
    </row>
    <row r="523" spans="1:14" ht="15.6" x14ac:dyDescent="0.3">
      <c r="A523" s="55" t="s">
        <v>1264</v>
      </c>
      <c r="B523" s="55" t="s">
        <v>498</v>
      </c>
      <c r="C523" s="55" t="s">
        <v>1216</v>
      </c>
      <c r="D523" s="55" t="s">
        <v>1264</v>
      </c>
      <c r="E523" s="54" t="s">
        <v>498</v>
      </c>
      <c r="N523" s="55"/>
    </row>
    <row r="524" spans="1:14" ht="15.6" x14ac:dyDescent="0.3">
      <c r="A524" s="55" t="s">
        <v>1265</v>
      </c>
      <c r="B524" s="55" t="s">
        <v>498</v>
      </c>
      <c r="C524" s="55" t="s">
        <v>1201</v>
      </c>
      <c r="D524" s="55" t="s">
        <v>1265</v>
      </c>
      <c r="E524" s="54" t="s">
        <v>498</v>
      </c>
      <c r="N524" s="55"/>
    </row>
    <row r="525" spans="1:14" ht="15.6" x14ac:dyDescent="0.3">
      <c r="A525" s="55" t="s">
        <v>1266</v>
      </c>
      <c r="B525" s="55" t="s">
        <v>498</v>
      </c>
      <c r="C525" s="55" t="s">
        <v>1267</v>
      </c>
      <c r="D525" s="55" t="s">
        <v>1266</v>
      </c>
      <c r="E525" s="54" t="s">
        <v>498</v>
      </c>
      <c r="N525" s="55"/>
    </row>
    <row r="526" spans="1:14" ht="15.6" x14ac:dyDescent="0.3">
      <c r="A526" s="55" t="s">
        <v>1268</v>
      </c>
      <c r="B526" s="55" t="s">
        <v>498</v>
      </c>
      <c r="C526" s="55" t="s">
        <v>1269</v>
      </c>
      <c r="D526" s="55" t="s">
        <v>1268</v>
      </c>
      <c r="E526" s="54" t="s">
        <v>498</v>
      </c>
      <c r="N526" s="55"/>
    </row>
    <row r="527" spans="1:14" ht="15.6" x14ac:dyDescent="0.3">
      <c r="A527" s="55" t="s">
        <v>1270</v>
      </c>
      <c r="B527" s="55" t="s">
        <v>498</v>
      </c>
      <c r="C527" s="55" t="s">
        <v>1271</v>
      </c>
      <c r="D527" s="55" t="s">
        <v>1270</v>
      </c>
      <c r="E527" s="54" t="s">
        <v>498</v>
      </c>
      <c r="N527" s="55"/>
    </row>
    <row r="528" spans="1:14" ht="15.6" x14ac:dyDescent="0.3">
      <c r="A528" s="55" t="s">
        <v>1272</v>
      </c>
      <c r="B528" s="55" t="s">
        <v>498</v>
      </c>
      <c r="C528" s="55" t="s">
        <v>1273</v>
      </c>
      <c r="D528" s="55" t="s">
        <v>1272</v>
      </c>
      <c r="E528" s="54" t="s">
        <v>498</v>
      </c>
      <c r="N528" s="55"/>
    </row>
    <row r="529" spans="1:14" ht="15.6" x14ac:dyDescent="0.3">
      <c r="A529" s="55" t="s">
        <v>203</v>
      </c>
      <c r="B529" s="55" t="s">
        <v>498</v>
      </c>
      <c r="C529" s="55" t="s">
        <v>1274</v>
      </c>
      <c r="D529" s="55" t="s">
        <v>203</v>
      </c>
      <c r="E529" s="54" t="s">
        <v>498</v>
      </c>
      <c r="N529" s="55"/>
    </row>
    <row r="530" spans="1:14" ht="15.6" x14ac:dyDescent="0.3">
      <c r="A530" s="55" t="s">
        <v>203</v>
      </c>
      <c r="B530" s="55" t="s">
        <v>498</v>
      </c>
      <c r="C530" s="55" t="s">
        <v>1275</v>
      </c>
      <c r="D530" s="55" t="s">
        <v>203</v>
      </c>
      <c r="E530" s="54" t="s">
        <v>498</v>
      </c>
      <c r="N530" s="55"/>
    </row>
    <row r="531" spans="1:14" ht="15.6" x14ac:dyDescent="0.3">
      <c r="A531" s="55" t="s">
        <v>203</v>
      </c>
      <c r="B531" s="55" t="s">
        <v>498</v>
      </c>
      <c r="C531" s="55" t="s">
        <v>1276</v>
      </c>
      <c r="D531" s="55" t="s">
        <v>203</v>
      </c>
      <c r="E531" s="54" t="s">
        <v>498</v>
      </c>
      <c r="N531" s="55"/>
    </row>
    <row r="532" spans="1:14" ht="15.6" x14ac:dyDescent="0.3">
      <c r="A532" s="55" t="s">
        <v>203</v>
      </c>
      <c r="B532" s="55" t="s">
        <v>498</v>
      </c>
      <c r="C532" s="55" t="s">
        <v>1277</v>
      </c>
      <c r="D532" s="55" t="s">
        <v>203</v>
      </c>
      <c r="E532" s="54" t="s">
        <v>498</v>
      </c>
      <c r="N532" s="55"/>
    </row>
    <row r="533" spans="1:14" ht="15.6" x14ac:dyDescent="0.3">
      <c r="A533" s="55" t="s">
        <v>1278</v>
      </c>
      <c r="B533" s="55" t="s">
        <v>498</v>
      </c>
      <c r="C533" s="55" t="s">
        <v>1279</v>
      </c>
      <c r="D533" s="55" t="s">
        <v>1278</v>
      </c>
      <c r="E533" s="54" t="s">
        <v>498</v>
      </c>
      <c r="N533" s="55"/>
    </row>
    <row r="534" spans="1:14" ht="15.6" x14ac:dyDescent="0.3">
      <c r="A534" s="55" t="s">
        <v>1280</v>
      </c>
      <c r="B534" s="55" t="s">
        <v>498</v>
      </c>
      <c r="C534" s="55" t="s">
        <v>1209</v>
      </c>
      <c r="D534" s="55" t="s">
        <v>1280</v>
      </c>
      <c r="E534" s="54" t="s">
        <v>498</v>
      </c>
      <c r="N534" s="55"/>
    </row>
    <row r="535" spans="1:14" ht="15.6" x14ac:dyDescent="0.3">
      <c r="A535" s="55" t="s">
        <v>1281</v>
      </c>
      <c r="B535" s="55" t="s">
        <v>498</v>
      </c>
      <c r="C535" s="55" t="s">
        <v>1282</v>
      </c>
      <c r="D535" s="55" t="s">
        <v>1281</v>
      </c>
      <c r="E535" s="54" t="s">
        <v>498</v>
      </c>
      <c r="N535" s="55"/>
    </row>
    <row r="536" spans="1:14" ht="15.6" x14ac:dyDescent="0.3">
      <c r="A536" s="55" t="s">
        <v>203</v>
      </c>
      <c r="B536" s="55" t="s">
        <v>498</v>
      </c>
      <c r="C536" s="55" t="s">
        <v>1283</v>
      </c>
      <c r="D536" s="55" t="s">
        <v>203</v>
      </c>
      <c r="E536" s="54" t="s">
        <v>498</v>
      </c>
      <c r="N536" s="55"/>
    </row>
    <row r="537" spans="1:14" ht="15.6" x14ac:dyDescent="0.3">
      <c r="A537" s="55" t="s">
        <v>1284</v>
      </c>
      <c r="B537" s="55" t="s">
        <v>498</v>
      </c>
      <c r="C537" s="55" t="s">
        <v>1285</v>
      </c>
      <c r="D537" s="55" t="s">
        <v>1284</v>
      </c>
      <c r="E537" s="54" t="s">
        <v>498</v>
      </c>
      <c r="N537" s="55"/>
    </row>
    <row r="538" spans="1:14" ht="15.6" x14ac:dyDescent="0.3">
      <c r="A538" s="55" t="s">
        <v>203</v>
      </c>
      <c r="B538" s="55" t="s">
        <v>498</v>
      </c>
      <c r="C538" s="55" t="s">
        <v>1286</v>
      </c>
      <c r="D538" s="55" t="s">
        <v>203</v>
      </c>
      <c r="E538" s="54" t="s">
        <v>498</v>
      </c>
      <c r="N538" s="55"/>
    </row>
    <row r="539" spans="1:14" ht="15.6" x14ac:dyDescent="0.3">
      <c r="A539" s="55" t="s">
        <v>1287</v>
      </c>
      <c r="B539" s="55" t="s">
        <v>498</v>
      </c>
      <c r="C539" s="55" t="s">
        <v>1288</v>
      </c>
      <c r="D539" s="55" t="s">
        <v>1287</v>
      </c>
      <c r="E539" s="54" t="s">
        <v>498</v>
      </c>
      <c r="N539" s="55"/>
    </row>
    <row r="540" spans="1:14" ht="15.6" x14ac:dyDescent="0.3">
      <c r="A540" s="55" t="s">
        <v>203</v>
      </c>
      <c r="B540" s="55" t="s">
        <v>498</v>
      </c>
      <c r="C540" s="55" t="s">
        <v>1289</v>
      </c>
      <c r="D540" s="55" t="s">
        <v>203</v>
      </c>
      <c r="E540" s="54" t="s">
        <v>498</v>
      </c>
      <c r="N540" s="55"/>
    </row>
    <row r="541" spans="1:14" ht="15.6" x14ac:dyDescent="0.3">
      <c r="A541" s="55" t="s">
        <v>1290</v>
      </c>
      <c r="B541" s="55" t="s">
        <v>498</v>
      </c>
      <c r="C541" s="55" t="s">
        <v>1291</v>
      </c>
      <c r="D541" s="55" t="s">
        <v>1290</v>
      </c>
      <c r="E541" s="54" t="s">
        <v>498</v>
      </c>
      <c r="N541" s="55"/>
    </row>
    <row r="542" spans="1:14" ht="15.6" x14ac:dyDescent="0.3">
      <c r="A542" s="55" t="s">
        <v>1292</v>
      </c>
      <c r="B542" s="55" t="s">
        <v>498</v>
      </c>
      <c r="C542" s="55" t="s">
        <v>1293</v>
      </c>
      <c r="D542" s="55" t="s">
        <v>1292</v>
      </c>
      <c r="E542" s="54" t="s">
        <v>498</v>
      </c>
      <c r="N542" s="55"/>
    </row>
    <row r="543" spans="1:14" ht="15.6" x14ac:dyDescent="0.3">
      <c r="A543" s="55" t="s">
        <v>1294</v>
      </c>
      <c r="B543" s="55" t="s">
        <v>498</v>
      </c>
      <c r="C543" s="55" t="s">
        <v>1295</v>
      </c>
      <c r="D543" s="55" t="s">
        <v>1294</v>
      </c>
      <c r="E543" s="54" t="s">
        <v>498</v>
      </c>
      <c r="N543" s="55"/>
    </row>
    <row r="544" spans="1:14" ht="15.6" x14ac:dyDescent="0.3">
      <c r="A544" s="55" t="s">
        <v>1296</v>
      </c>
      <c r="B544" s="55" t="s">
        <v>498</v>
      </c>
      <c r="C544" s="55" t="s">
        <v>1194</v>
      </c>
      <c r="D544" s="55" t="s">
        <v>1296</v>
      </c>
      <c r="E544" s="54" t="s">
        <v>498</v>
      </c>
      <c r="N544" s="55"/>
    </row>
    <row r="545" spans="1:14" ht="15.6" x14ac:dyDescent="0.3">
      <c r="A545" s="55" t="s">
        <v>1297</v>
      </c>
      <c r="B545" s="55" t="s">
        <v>498</v>
      </c>
      <c r="C545" s="55" t="s">
        <v>1298</v>
      </c>
      <c r="D545" s="55" t="s">
        <v>1297</v>
      </c>
      <c r="E545" s="54" t="s">
        <v>498</v>
      </c>
      <c r="N545" s="55"/>
    </row>
    <row r="546" spans="1:14" ht="15.6" x14ac:dyDescent="0.3">
      <c r="A546" s="55" t="s">
        <v>1299</v>
      </c>
      <c r="B546" s="55" t="s">
        <v>498</v>
      </c>
      <c r="C546" s="55" t="s">
        <v>1300</v>
      </c>
      <c r="D546" s="55" t="s">
        <v>1299</v>
      </c>
      <c r="E546" s="54" t="s">
        <v>498</v>
      </c>
      <c r="N546" s="55"/>
    </row>
    <row r="547" spans="1:14" ht="15.6" x14ac:dyDescent="0.3">
      <c r="A547" s="55" t="s">
        <v>1301</v>
      </c>
      <c r="B547" s="55" t="s">
        <v>498</v>
      </c>
      <c r="C547" s="55" t="s">
        <v>1302</v>
      </c>
      <c r="D547" s="55" t="s">
        <v>1301</v>
      </c>
      <c r="E547" s="54" t="s">
        <v>498</v>
      </c>
      <c r="N547" s="55"/>
    </row>
    <row r="548" spans="1:14" ht="15.6" x14ac:dyDescent="0.3">
      <c r="A548" s="55" t="s">
        <v>1303</v>
      </c>
      <c r="B548" s="55" t="s">
        <v>498</v>
      </c>
      <c r="C548" s="55" t="s">
        <v>1304</v>
      </c>
      <c r="D548" s="55" t="s">
        <v>1303</v>
      </c>
      <c r="E548" s="54" t="s">
        <v>498</v>
      </c>
      <c r="N548" s="55"/>
    </row>
    <row r="549" spans="1:14" ht="15.6" x14ac:dyDescent="0.3">
      <c r="A549" s="55" t="s">
        <v>1305</v>
      </c>
      <c r="B549" s="55" t="s">
        <v>498</v>
      </c>
      <c r="C549" s="55" t="s">
        <v>1295</v>
      </c>
      <c r="D549" s="55" t="s">
        <v>1305</v>
      </c>
      <c r="E549" s="54" t="s">
        <v>498</v>
      </c>
      <c r="N549" s="55"/>
    </row>
    <row r="550" spans="1:14" ht="15.6" x14ac:dyDescent="0.3">
      <c r="A550" s="55" t="s">
        <v>1306</v>
      </c>
      <c r="B550" s="55" t="s">
        <v>498</v>
      </c>
      <c r="C550" s="55" t="s">
        <v>1289</v>
      </c>
      <c r="D550" s="55" t="s">
        <v>1306</v>
      </c>
      <c r="E550" s="54" t="s">
        <v>498</v>
      </c>
      <c r="N550" s="55"/>
    </row>
    <row r="551" spans="1:14" ht="15.6" x14ac:dyDescent="0.3">
      <c r="A551" s="55" t="s">
        <v>1307</v>
      </c>
      <c r="B551" s="55" t="s">
        <v>498</v>
      </c>
      <c r="C551" s="55" t="s">
        <v>1308</v>
      </c>
      <c r="D551" s="55" t="s">
        <v>1307</v>
      </c>
      <c r="E551" s="54" t="s">
        <v>498</v>
      </c>
      <c r="N551" s="55"/>
    </row>
    <row r="552" spans="1:14" ht="15.6" x14ac:dyDescent="0.3">
      <c r="A552" s="55" t="s">
        <v>1309</v>
      </c>
      <c r="B552" s="55" t="s">
        <v>498</v>
      </c>
      <c r="C552" s="55" t="s">
        <v>1310</v>
      </c>
      <c r="D552" s="55" t="s">
        <v>1309</v>
      </c>
      <c r="E552" s="54" t="s">
        <v>498</v>
      </c>
      <c r="N552" s="55"/>
    </row>
    <row r="553" spans="1:14" ht="15.6" x14ac:dyDescent="0.3">
      <c r="A553" s="55" t="s">
        <v>1311</v>
      </c>
      <c r="B553" s="55" t="s">
        <v>498</v>
      </c>
      <c r="C553" s="55" t="s">
        <v>1312</v>
      </c>
      <c r="D553" s="55" t="s">
        <v>1311</v>
      </c>
      <c r="E553" s="54" t="s">
        <v>498</v>
      </c>
      <c r="N553" s="55"/>
    </row>
    <row r="554" spans="1:14" ht="15.6" x14ac:dyDescent="0.3">
      <c r="A554" s="55" t="s">
        <v>1313</v>
      </c>
      <c r="B554" s="55" t="s">
        <v>498</v>
      </c>
      <c r="C554" s="55" t="s">
        <v>1314</v>
      </c>
      <c r="D554" s="55" t="s">
        <v>1313</v>
      </c>
      <c r="E554" s="54" t="s">
        <v>498</v>
      </c>
      <c r="N554" s="55"/>
    </row>
    <row r="555" spans="1:14" ht="15.6" x14ac:dyDescent="0.3">
      <c r="A555" s="55" t="s">
        <v>1315</v>
      </c>
      <c r="B555" s="55" t="s">
        <v>498</v>
      </c>
      <c r="C555" s="55" t="s">
        <v>1316</v>
      </c>
      <c r="D555" s="55" t="s">
        <v>1315</v>
      </c>
      <c r="E555" s="54" t="s">
        <v>498</v>
      </c>
      <c r="N555" s="55"/>
    </row>
    <row r="556" spans="1:14" ht="15.6" x14ac:dyDescent="0.3">
      <c r="A556" s="55" t="s">
        <v>203</v>
      </c>
      <c r="B556" s="55" t="s">
        <v>498</v>
      </c>
      <c r="C556" s="55" t="s">
        <v>1317</v>
      </c>
      <c r="D556" s="55" t="s">
        <v>203</v>
      </c>
      <c r="E556" s="54" t="s">
        <v>498</v>
      </c>
      <c r="N556" s="55"/>
    </row>
    <row r="557" spans="1:14" ht="15.6" x14ac:dyDescent="0.3">
      <c r="A557" s="55" t="s">
        <v>1280</v>
      </c>
      <c r="B557" s="55" t="s">
        <v>498</v>
      </c>
      <c r="C557" s="55" t="s">
        <v>1318</v>
      </c>
      <c r="D557" s="55" t="s">
        <v>1280</v>
      </c>
      <c r="E557" s="54" t="s">
        <v>498</v>
      </c>
      <c r="N557" s="55"/>
    </row>
    <row r="558" spans="1:14" ht="15.6" x14ac:dyDescent="0.3">
      <c r="A558" s="55" t="s">
        <v>203</v>
      </c>
      <c r="B558" s="55" t="s">
        <v>498</v>
      </c>
      <c r="C558" s="55" t="s">
        <v>1319</v>
      </c>
      <c r="D558" s="55" t="s">
        <v>203</v>
      </c>
      <c r="E558" s="54" t="s">
        <v>498</v>
      </c>
      <c r="N558" s="55"/>
    </row>
    <row r="559" spans="1:14" ht="15.6" x14ac:dyDescent="0.3">
      <c r="A559" s="55" t="s">
        <v>1320</v>
      </c>
      <c r="B559" s="55" t="s">
        <v>498</v>
      </c>
      <c r="C559" s="55" t="s">
        <v>1321</v>
      </c>
      <c r="D559" s="55" t="s">
        <v>1320</v>
      </c>
      <c r="E559" s="54" t="s">
        <v>498</v>
      </c>
      <c r="N559" s="55"/>
    </row>
    <row r="560" spans="1:14" ht="15.6" x14ac:dyDescent="0.3">
      <c r="A560" s="55" t="s">
        <v>1322</v>
      </c>
      <c r="B560" s="55" t="s">
        <v>498</v>
      </c>
      <c r="C560" s="55" t="s">
        <v>1323</v>
      </c>
      <c r="D560" s="55" t="s">
        <v>1322</v>
      </c>
      <c r="E560" s="54" t="s">
        <v>498</v>
      </c>
      <c r="N560" s="55"/>
    </row>
    <row r="561" spans="1:14" ht="15.6" x14ac:dyDescent="0.3">
      <c r="A561" s="55" t="s">
        <v>1324</v>
      </c>
      <c r="B561" s="55" t="s">
        <v>498</v>
      </c>
      <c r="C561" s="55" t="s">
        <v>1325</v>
      </c>
      <c r="D561" s="55" t="s">
        <v>1324</v>
      </c>
      <c r="E561" s="54" t="s">
        <v>498</v>
      </c>
      <c r="N561" s="55"/>
    </row>
    <row r="562" spans="1:14" ht="15.6" x14ac:dyDescent="0.3">
      <c r="A562" s="55" t="s">
        <v>1326</v>
      </c>
      <c r="B562" s="55" t="s">
        <v>498</v>
      </c>
      <c r="C562" s="55" t="s">
        <v>1327</v>
      </c>
      <c r="D562" s="55" t="s">
        <v>1326</v>
      </c>
      <c r="E562" s="54" t="s">
        <v>498</v>
      </c>
      <c r="N562" s="55"/>
    </row>
    <row r="563" spans="1:14" ht="15.6" x14ac:dyDescent="0.3">
      <c r="A563" s="55" t="s">
        <v>203</v>
      </c>
      <c r="B563" s="55" t="s">
        <v>500</v>
      </c>
      <c r="C563" s="55" t="s">
        <v>1328</v>
      </c>
      <c r="D563" s="55" t="s">
        <v>203</v>
      </c>
      <c r="E563" s="54" t="s">
        <v>500</v>
      </c>
      <c r="N563" s="55"/>
    </row>
    <row r="564" spans="1:14" ht="15.6" x14ac:dyDescent="0.3">
      <c r="A564" s="55" t="s">
        <v>1329</v>
      </c>
      <c r="B564" s="55" t="s">
        <v>1330</v>
      </c>
      <c r="C564" s="55" t="s">
        <v>1331</v>
      </c>
      <c r="D564" s="55" t="s">
        <v>1329</v>
      </c>
      <c r="E564" s="54" t="s">
        <v>1330</v>
      </c>
      <c r="N564" s="55"/>
    </row>
    <row r="565" spans="1:14" ht="15.6" x14ac:dyDescent="0.3">
      <c r="A565" s="55" t="s">
        <v>1332</v>
      </c>
      <c r="B565" s="55" t="s">
        <v>502</v>
      </c>
      <c r="C565" s="55" t="s">
        <v>1333</v>
      </c>
      <c r="D565" s="55" t="s">
        <v>1332</v>
      </c>
      <c r="E565" s="54" t="s">
        <v>502</v>
      </c>
      <c r="N565" s="55"/>
    </row>
    <row r="566" spans="1:14" ht="15.6" x14ac:dyDescent="0.3">
      <c r="A566" s="55" t="s">
        <v>1334</v>
      </c>
      <c r="B566" s="55" t="s">
        <v>502</v>
      </c>
      <c r="C566" s="55" t="s">
        <v>1335</v>
      </c>
      <c r="D566" s="55" t="s">
        <v>1334</v>
      </c>
      <c r="E566" s="54" t="s">
        <v>502</v>
      </c>
      <c r="N566" s="55"/>
    </row>
    <row r="567" spans="1:14" ht="15.6" x14ac:dyDescent="0.3">
      <c r="A567" s="55" t="s">
        <v>1336</v>
      </c>
      <c r="B567" s="55" t="s">
        <v>502</v>
      </c>
      <c r="C567" s="55" t="s">
        <v>1337</v>
      </c>
      <c r="D567" s="55" t="s">
        <v>1336</v>
      </c>
      <c r="E567" s="54" t="s">
        <v>502</v>
      </c>
      <c r="N567" s="55"/>
    </row>
    <row r="568" spans="1:14" ht="15.6" x14ac:dyDescent="0.3">
      <c r="A568" s="55" t="s">
        <v>1338</v>
      </c>
      <c r="B568" s="55" t="s">
        <v>502</v>
      </c>
      <c r="C568" s="55" t="s">
        <v>1339</v>
      </c>
      <c r="D568" s="55" t="s">
        <v>1338</v>
      </c>
      <c r="E568" s="54" t="s">
        <v>502</v>
      </c>
      <c r="N568" s="55"/>
    </row>
    <row r="569" spans="1:14" ht="15.6" x14ac:dyDescent="0.3">
      <c r="A569" s="55" t="s">
        <v>1340</v>
      </c>
      <c r="B569" s="55" t="s">
        <v>504</v>
      </c>
      <c r="C569" s="55" t="s">
        <v>1341</v>
      </c>
      <c r="D569" s="55" t="s">
        <v>1340</v>
      </c>
      <c r="E569" s="54" t="s">
        <v>504</v>
      </c>
      <c r="N569" s="55"/>
    </row>
    <row r="570" spans="1:14" ht="15.6" x14ac:dyDescent="0.3">
      <c r="A570" s="55" t="s">
        <v>1342</v>
      </c>
      <c r="B570" s="55" t="s">
        <v>507</v>
      </c>
      <c r="C570" s="55" t="s">
        <v>1343</v>
      </c>
      <c r="D570" s="55" t="s">
        <v>1342</v>
      </c>
      <c r="E570" s="54" t="s">
        <v>507</v>
      </c>
      <c r="N570" s="55"/>
    </row>
    <row r="571" spans="1:14" ht="15.6" x14ac:dyDescent="0.3">
      <c r="A571" s="55" t="s">
        <v>1344</v>
      </c>
      <c r="B571" s="55" t="s">
        <v>510</v>
      </c>
      <c r="C571" s="55" t="s">
        <v>1345</v>
      </c>
      <c r="D571" s="55" t="s">
        <v>1344</v>
      </c>
      <c r="E571" s="54" t="s">
        <v>510</v>
      </c>
      <c r="N571" s="55"/>
    </row>
    <row r="572" spans="1:14" ht="15.6" x14ac:dyDescent="0.3">
      <c r="A572" s="55" t="s">
        <v>203</v>
      </c>
      <c r="B572" s="55" t="s">
        <v>513</v>
      </c>
      <c r="C572" s="55" t="s">
        <v>1346</v>
      </c>
      <c r="D572" s="55" t="s">
        <v>203</v>
      </c>
      <c r="E572" s="54" t="s">
        <v>513</v>
      </c>
      <c r="N572" s="55"/>
    </row>
    <row r="573" spans="1:14" ht="15.6" x14ac:dyDescent="0.3">
      <c r="A573" s="55" t="s">
        <v>1347</v>
      </c>
      <c r="B573" s="55" t="s">
        <v>513</v>
      </c>
      <c r="C573" s="55" t="s">
        <v>1348</v>
      </c>
      <c r="D573" s="55" t="s">
        <v>1347</v>
      </c>
      <c r="E573" s="54" t="s">
        <v>513</v>
      </c>
      <c r="N573" s="55"/>
    </row>
    <row r="574" spans="1:14" ht="15.6" x14ac:dyDescent="0.3">
      <c r="A574" s="55" t="s">
        <v>1349</v>
      </c>
      <c r="B574" s="55" t="s">
        <v>513</v>
      </c>
      <c r="C574" s="55" t="s">
        <v>1350</v>
      </c>
      <c r="D574" s="55" t="s">
        <v>1349</v>
      </c>
      <c r="E574" s="54" t="s">
        <v>513</v>
      </c>
      <c r="N574" s="55"/>
    </row>
    <row r="575" spans="1:14" ht="15.6" x14ac:dyDescent="0.3">
      <c r="A575" s="55" t="s">
        <v>203</v>
      </c>
      <c r="B575" s="55" t="s">
        <v>513</v>
      </c>
      <c r="C575" s="55" t="s">
        <v>1350</v>
      </c>
      <c r="D575" s="55" t="s">
        <v>203</v>
      </c>
      <c r="E575" s="54" t="s">
        <v>513</v>
      </c>
      <c r="N575" s="55"/>
    </row>
    <row r="576" spans="1:14" ht="15.6" x14ac:dyDescent="0.3">
      <c r="A576" s="55" t="s">
        <v>1351</v>
      </c>
      <c r="B576" s="55" t="s">
        <v>513</v>
      </c>
      <c r="C576" s="55" t="s">
        <v>1352</v>
      </c>
      <c r="D576" s="55" t="s">
        <v>1351</v>
      </c>
      <c r="E576" s="54" t="s">
        <v>513</v>
      </c>
      <c r="N576" s="55"/>
    </row>
    <row r="577" spans="1:14" ht="15.6" x14ac:dyDescent="0.3">
      <c r="A577" s="55" t="s">
        <v>1353</v>
      </c>
      <c r="B577" s="55" t="s">
        <v>516</v>
      </c>
      <c r="C577" s="55" t="s">
        <v>1354</v>
      </c>
      <c r="D577" s="55" t="s">
        <v>1353</v>
      </c>
      <c r="E577" s="54" t="s">
        <v>516</v>
      </c>
      <c r="N577" s="55"/>
    </row>
    <row r="578" spans="1:14" ht="15.6" x14ac:dyDescent="0.3">
      <c r="A578" s="55" t="s">
        <v>1355</v>
      </c>
      <c r="B578" s="55" t="s">
        <v>516</v>
      </c>
      <c r="C578" s="55" t="s">
        <v>1356</v>
      </c>
      <c r="D578" s="55" t="s">
        <v>1355</v>
      </c>
      <c r="E578" s="54" t="s">
        <v>516</v>
      </c>
      <c r="N578" s="55"/>
    </row>
    <row r="579" spans="1:14" ht="15.6" x14ac:dyDescent="0.3">
      <c r="A579" s="55" t="s">
        <v>1357</v>
      </c>
      <c r="B579" s="55" t="s">
        <v>516</v>
      </c>
      <c r="C579" s="55" t="s">
        <v>1358</v>
      </c>
      <c r="D579" s="55" t="s">
        <v>1357</v>
      </c>
      <c r="E579" s="54" t="s">
        <v>516</v>
      </c>
      <c r="N579" s="55"/>
    </row>
    <row r="580" spans="1:14" ht="15.6" x14ac:dyDescent="0.3">
      <c r="A580" s="55" t="s">
        <v>1359</v>
      </c>
      <c r="B580" s="55" t="s">
        <v>516</v>
      </c>
      <c r="C580" s="55" t="s">
        <v>1360</v>
      </c>
      <c r="D580" s="55" t="s">
        <v>1359</v>
      </c>
      <c r="E580" s="54" t="s">
        <v>516</v>
      </c>
      <c r="N580" s="55"/>
    </row>
    <row r="581" spans="1:14" ht="15.6" x14ac:dyDescent="0.3">
      <c r="A581" s="55" t="s">
        <v>1361</v>
      </c>
      <c r="B581" s="55" t="s">
        <v>516</v>
      </c>
      <c r="C581" s="55" t="s">
        <v>1362</v>
      </c>
      <c r="D581" s="55" t="s">
        <v>1361</v>
      </c>
      <c r="E581" s="54" t="s">
        <v>516</v>
      </c>
      <c r="N581" s="55"/>
    </row>
    <row r="582" spans="1:14" ht="15.6" x14ac:dyDescent="0.3">
      <c r="A582" s="55" t="s">
        <v>1363</v>
      </c>
      <c r="B582" s="55" t="s">
        <v>516</v>
      </c>
      <c r="C582" s="55" t="s">
        <v>1364</v>
      </c>
      <c r="D582" s="55" t="s">
        <v>1363</v>
      </c>
      <c r="E582" s="54" t="s">
        <v>516</v>
      </c>
      <c r="N582" s="55"/>
    </row>
    <row r="583" spans="1:14" ht="15.6" x14ac:dyDescent="0.3">
      <c r="A583" s="55" t="s">
        <v>1365</v>
      </c>
      <c r="B583" s="55" t="s">
        <v>516</v>
      </c>
      <c r="C583" s="55" t="s">
        <v>1366</v>
      </c>
      <c r="D583" s="55" t="s">
        <v>1365</v>
      </c>
      <c r="E583" s="54" t="s">
        <v>516</v>
      </c>
      <c r="N583" s="55"/>
    </row>
    <row r="584" spans="1:14" ht="15.6" x14ac:dyDescent="0.3">
      <c r="A584" s="55" t="s">
        <v>1367</v>
      </c>
      <c r="B584" s="55" t="s">
        <v>516</v>
      </c>
      <c r="C584" s="55" t="s">
        <v>1368</v>
      </c>
      <c r="D584" s="55" t="s">
        <v>1367</v>
      </c>
      <c r="E584" s="54" t="s">
        <v>516</v>
      </c>
      <c r="N584" s="55"/>
    </row>
    <row r="585" spans="1:14" ht="15.6" x14ac:dyDescent="0.3">
      <c r="A585" s="55" t="s">
        <v>1369</v>
      </c>
      <c r="B585" s="55" t="s">
        <v>516</v>
      </c>
      <c r="C585" s="55" t="s">
        <v>1370</v>
      </c>
      <c r="D585" s="55" t="s">
        <v>1369</v>
      </c>
      <c r="E585" s="54" t="s">
        <v>516</v>
      </c>
      <c r="N585" s="55"/>
    </row>
    <row r="586" spans="1:14" ht="15.6" x14ac:dyDescent="0.3">
      <c r="A586" s="55" t="s">
        <v>1371</v>
      </c>
      <c r="B586" s="55" t="s">
        <v>516</v>
      </c>
      <c r="C586" s="55" t="s">
        <v>1372</v>
      </c>
      <c r="D586" s="55" t="s">
        <v>1371</v>
      </c>
      <c r="E586" s="54" t="s">
        <v>516</v>
      </c>
      <c r="N586" s="55"/>
    </row>
    <row r="587" spans="1:14" ht="15.6" x14ac:dyDescent="0.3">
      <c r="A587" s="55" t="s">
        <v>1373</v>
      </c>
      <c r="B587" s="55" t="s">
        <v>516</v>
      </c>
      <c r="C587" s="55" t="s">
        <v>1374</v>
      </c>
      <c r="D587" s="55" t="s">
        <v>1373</v>
      </c>
      <c r="E587" s="54" t="s">
        <v>516</v>
      </c>
      <c r="N587" s="55"/>
    </row>
    <row r="588" spans="1:14" ht="15.6" x14ac:dyDescent="0.3">
      <c r="A588" s="55" t="s">
        <v>1375</v>
      </c>
      <c r="B588" s="55" t="s">
        <v>516</v>
      </c>
      <c r="C588" s="55" t="s">
        <v>1376</v>
      </c>
      <c r="D588" s="55" t="s">
        <v>1375</v>
      </c>
      <c r="E588" s="54" t="s">
        <v>516</v>
      </c>
      <c r="N588" s="55"/>
    </row>
    <row r="589" spans="1:14" ht="15.6" x14ac:dyDescent="0.3">
      <c r="A589" s="55" t="s">
        <v>1377</v>
      </c>
      <c r="B589" s="55" t="s">
        <v>516</v>
      </c>
      <c r="C589" s="55" t="s">
        <v>1378</v>
      </c>
      <c r="D589" s="55" t="s">
        <v>1377</v>
      </c>
      <c r="E589" s="54" t="s">
        <v>516</v>
      </c>
      <c r="N589" s="55"/>
    </row>
    <row r="590" spans="1:14" ht="15.6" x14ac:dyDescent="0.3">
      <c r="A590" s="55" t="s">
        <v>1379</v>
      </c>
      <c r="B590" s="55" t="s">
        <v>516</v>
      </c>
      <c r="C590" s="55" t="s">
        <v>1380</v>
      </c>
      <c r="D590" s="55" t="s">
        <v>1379</v>
      </c>
      <c r="E590" s="54" t="s">
        <v>516</v>
      </c>
      <c r="N590" s="55"/>
    </row>
    <row r="591" spans="1:14" ht="15.6" x14ac:dyDescent="0.3">
      <c r="A591" s="55" t="s">
        <v>1381</v>
      </c>
      <c r="B591" s="55" t="s">
        <v>516</v>
      </c>
      <c r="C591" s="55" t="s">
        <v>1382</v>
      </c>
      <c r="D591" s="55" t="s">
        <v>1381</v>
      </c>
      <c r="E591" s="54" t="s">
        <v>516</v>
      </c>
      <c r="N591" s="55"/>
    </row>
    <row r="592" spans="1:14" ht="15.6" x14ac:dyDescent="0.3">
      <c r="A592" s="55" t="s">
        <v>1383</v>
      </c>
      <c r="B592" s="55" t="s">
        <v>516</v>
      </c>
      <c r="C592" s="55" t="s">
        <v>1384</v>
      </c>
      <c r="D592" s="55" t="s">
        <v>1383</v>
      </c>
      <c r="E592" s="54" t="s">
        <v>516</v>
      </c>
      <c r="N592" s="55"/>
    </row>
    <row r="593" spans="1:14" ht="15.6" x14ac:dyDescent="0.3">
      <c r="A593" s="55" t="s">
        <v>1385</v>
      </c>
      <c r="B593" s="55" t="s">
        <v>516</v>
      </c>
      <c r="C593" s="55" t="s">
        <v>1386</v>
      </c>
      <c r="D593" s="55" t="s">
        <v>1385</v>
      </c>
      <c r="E593" s="54" t="s">
        <v>516</v>
      </c>
      <c r="N593" s="55"/>
    </row>
    <row r="594" spans="1:14" ht="15.6" x14ac:dyDescent="0.3">
      <c r="A594" s="55" t="s">
        <v>1387</v>
      </c>
      <c r="B594" s="55" t="s">
        <v>516</v>
      </c>
      <c r="C594" s="55" t="s">
        <v>1388</v>
      </c>
      <c r="D594" s="55" t="s">
        <v>1387</v>
      </c>
      <c r="E594" s="54" t="s">
        <v>516</v>
      </c>
      <c r="N594" s="55"/>
    </row>
    <row r="595" spans="1:14" ht="15.6" x14ac:dyDescent="0.3">
      <c r="A595" s="55" t="s">
        <v>1389</v>
      </c>
      <c r="B595" s="55" t="s">
        <v>516</v>
      </c>
      <c r="C595" s="55" t="s">
        <v>1390</v>
      </c>
      <c r="D595" s="55" t="s">
        <v>1389</v>
      </c>
      <c r="E595" s="54" t="s">
        <v>516</v>
      </c>
      <c r="N595" s="55"/>
    </row>
    <row r="596" spans="1:14" ht="15.6" x14ac:dyDescent="0.3">
      <c r="A596" s="55" t="s">
        <v>1391</v>
      </c>
      <c r="B596" s="55" t="s">
        <v>516</v>
      </c>
      <c r="C596" s="55" t="s">
        <v>1392</v>
      </c>
      <c r="D596" s="55" t="s">
        <v>1391</v>
      </c>
      <c r="E596" s="54" t="s">
        <v>516</v>
      </c>
      <c r="N596" s="55"/>
    </row>
    <row r="597" spans="1:14" ht="15.6" x14ac:dyDescent="0.3">
      <c r="A597" s="55" t="s">
        <v>1393</v>
      </c>
      <c r="B597" s="55" t="s">
        <v>516</v>
      </c>
      <c r="C597" s="55" t="s">
        <v>1394</v>
      </c>
      <c r="D597" s="55" t="s">
        <v>1393</v>
      </c>
      <c r="E597" s="54" t="s">
        <v>516</v>
      </c>
      <c r="N597" s="55"/>
    </row>
    <row r="598" spans="1:14" ht="15.6" x14ac:dyDescent="0.3">
      <c r="A598" s="55" t="s">
        <v>1395</v>
      </c>
      <c r="B598" s="55" t="s">
        <v>519</v>
      </c>
      <c r="C598" s="55" t="s">
        <v>1396</v>
      </c>
      <c r="D598" s="55" t="s">
        <v>1395</v>
      </c>
      <c r="E598" s="54" t="s">
        <v>519</v>
      </c>
      <c r="N598" s="55"/>
    </row>
    <row r="599" spans="1:14" ht="15.6" x14ac:dyDescent="0.3">
      <c r="A599" s="55" t="s">
        <v>1397</v>
      </c>
      <c r="B599" s="55" t="s">
        <v>519</v>
      </c>
      <c r="C599" s="55" t="s">
        <v>1398</v>
      </c>
      <c r="D599" s="55" t="s">
        <v>1397</v>
      </c>
      <c r="E599" s="54" t="s">
        <v>519</v>
      </c>
      <c r="N599" s="55"/>
    </row>
    <row r="600" spans="1:14" ht="15.6" x14ac:dyDescent="0.3">
      <c r="A600" s="55" t="s">
        <v>1399</v>
      </c>
      <c r="B600" s="55" t="s">
        <v>522</v>
      </c>
      <c r="C600" s="55" t="s">
        <v>1400</v>
      </c>
      <c r="D600" s="55" t="s">
        <v>1399</v>
      </c>
      <c r="E600" s="54" t="s">
        <v>522</v>
      </c>
      <c r="N600" s="55"/>
    </row>
    <row r="601" spans="1:14" ht="15.6" x14ac:dyDescent="0.3">
      <c r="A601" s="55" t="s">
        <v>1401</v>
      </c>
      <c r="B601" s="55" t="s">
        <v>522</v>
      </c>
      <c r="C601" s="55" t="s">
        <v>1402</v>
      </c>
      <c r="D601" s="55" t="s">
        <v>1401</v>
      </c>
      <c r="E601" s="54" t="s">
        <v>522</v>
      </c>
      <c r="N601" s="55"/>
    </row>
    <row r="602" spans="1:14" ht="15.6" x14ac:dyDescent="0.3">
      <c r="A602" s="55" t="s">
        <v>1403</v>
      </c>
      <c r="B602" s="55" t="s">
        <v>522</v>
      </c>
      <c r="C602" s="55" t="s">
        <v>1404</v>
      </c>
      <c r="D602" s="55" t="s">
        <v>1403</v>
      </c>
      <c r="E602" s="54" t="s">
        <v>522</v>
      </c>
      <c r="N602" s="55"/>
    </row>
    <row r="603" spans="1:14" ht="15.6" x14ac:dyDescent="0.3">
      <c r="A603" s="55" t="s">
        <v>1405</v>
      </c>
      <c r="B603" s="55" t="s">
        <v>522</v>
      </c>
      <c r="C603" s="55" t="s">
        <v>1406</v>
      </c>
      <c r="D603" s="55" t="s">
        <v>1405</v>
      </c>
      <c r="E603" s="54" t="s">
        <v>522</v>
      </c>
      <c r="N603" s="55"/>
    </row>
    <row r="604" spans="1:14" ht="15.6" x14ac:dyDescent="0.3">
      <c r="A604" s="55" t="s">
        <v>1407</v>
      </c>
      <c r="B604" s="55" t="s">
        <v>522</v>
      </c>
      <c r="C604" s="55" t="s">
        <v>1408</v>
      </c>
      <c r="D604" s="55" t="s">
        <v>1407</v>
      </c>
      <c r="E604" s="54" t="s">
        <v>522</v>
      </c>
      <c r="N604" s="55"/>
    </row>
    <row r="605" spans="1:14" ht="15.6" x14ac:dyDescent="0.3">
      <c r="A605" s="55" t="s">
        <v>1409</v>
      </c>
      <c r="B605" s="55" t="s">
        <v>522</v>
      </c>
      <c r="C605" s="55" t="s">
        <v>1410</v>
      </c>
      <c r="D605" s="55" t="s">
        <v>1409</v>
      </c>
      <c r="E605" s="54" t="s">
        <v>522</v>
      </c>
      <c r="N605" s="55"/>
    </row>
    <row r="606" spans="1:14" ht="15.6" x14ac:dyDescent="0.3">
      <c r="A606" s="55" t="s">
        <v>203</v>
      </c>
      <c r="B606" s="55" t="s">
        <v>524</v>
      </c>
      <c r="C606" s="55" t="s">
        <v>1411</v>
      </c>
      <c r="D606" s="55" t="s">
        <v>203</v>
      </c>
      <c r="E606" s="54" t="s">
        <v>524</v>
      </c>
      <c r="N606" s="55"/>
    </row>
    <row r="607" spans="1:14" ht="15.6" x14ac:dyDescent="0.3">
      <c r="A607" s="55" t="s">
        <v>572</v>
      </c>
      <c r="B607" s="55" t="s">
        <v>527</v>
      </c>
      <c r="C607" s="55" t="s">
        <v>1412</v>
      </c>
      <c r="D607" s="55" t="s">
        <v>572</v>
      </c>
      <c r="E607" s="54" t="s">
        <v>527</v>
      </c>
      <c r="N607" s="55"/>
    </row>
    <row r="608" spans="1:14" ht="15.6" x14ac:dyDescent="0.3">
      <c r="A608" s="55" t="s">
        <v>987</v>
      </c>
      <c r="B608" s="55" t="s">
        <v>530</v>
      </c>
      <c r="C608" s="55" t="s">
        <v>1413</v>
      </c>
      <c r="D608" s="55" t="s">
        <v>987</v>
      </c>
      <c r="E608" s="54" t="s">
        <v>530</v>
      </c>
      <c r="N608" s="55"/>
    </row>
    <row r="609" spans="1:14" ht="15.6" x14ac:dyDescent="0.3">
      <c r="A609" s="55" t="s">
        <v>1414</v>
      </c>
      <c r="B609" s="55" t="s">
        <v>533</v>
      </c>
      <c r="C609" s="55" t="s">
        <v>855</v>
      </c>
      <c r="D609" s="55" t="s">
        <v>1414</v>
      </c>
      <c r="E609" s="54" t="s">
        <v>533</v>
      </c>
      <c r="N609" s="55"/>
    </row>
    <row r="610" spans="1:14" ht="15.6" x14ac:dyDescent="0.3">
      <c r="A610" s="55" t="s">
        <v>1415</v>
      </c>
      <c r="B610" s="55" t="s">
        <v>533</v>
      </c>
      <c r="C610" s="55" t="s">
        <v>855</v>
      </c>
      <c r="D610" s="55" t="s">
        <v>1415</v>
      </c>
      <c r="E610" s="54" t="s">
        <v>533</v>
      </c>
      <c r="N610" s="55"/>
    </row>
    <row r="611" spans="1:14" ht="15.6" x14ac:dyDescent="0.3">
      <c r="A611" s="55" t="s">
        <v>1416</v>
      </c>
      <c r="B611" s="55" t="s">
        <v>533</v>
      </c>
      <c r="C611" s="55" t="s">
        <v>855</v>
      </c>
      <c r="D611" s="55" t="s">
        <v>1416</v>
      </c>
      <c r="E611" s="54" t="s">
        <v>533</v>
      </c>
      <c r="N611" s="55"/>
    </row>
    <row r="612" spans="1:14" ht="15.6" x14ac:dyDescent="0.3">
      <c r="A612" s="55" t="s">
        <v>1417</v>
      </c>
      <c r="B612" s="55" t="s">
        <v>536</v>
      </c>
      <c r="C612" s="55" t="s">
        <v>1418</v>
      </c>
      <c r="D612" s="55" t="s">
        <v>1417</v>
      </c>
      <c r="E612" s="54" t="s">
        <v>536</v>
      </c>
      <c r="N612" s="55"/>
    </row>
    <row r="613" spans="1:14" ht="15.6" x14ac:dyDescent="0.3">
      <c r="A613" s="55" t="s">
        <v>1419</v>
      </c>
      <c r="B613" s="55" t="s">
        <v>536</v>
      </c>
      <c r="C613" s="55" t="s">
        <v>1420</v>
      </c>
      <c r="D613" s="55" t="s">
        <v>1419</v>
      </c>
      <c r="E613" s="54" t="s">
        <v>536</v>
      </c>
      <c r="N613" s="55"/>
    </row>
    <row r="614" spans="1:14" ht="15.6" x14ac:dyDescent="0.3">
      <c r="A614" s="55" t="s">
        <v>1421</v>
      </c>
      <c r="B614" s="55" t="s">
        <v>538</v>
      </c>
      <c r="C614" s="55" t="s">
        <v>1422</v>
      </c>
      <c r="D614" s="55" t="s">
        <v>1421</v>
      </c>
      <c r="E614" s="54" t="s">
        <v>538</v>
      </c>
      <c r="N614" s="55"/>
    </row>
    <row r="615" spans="1:14" ht="15.6" x14ac:dyDescent="0.3">
      <c r="A615" s="55" t="s">
        <v>1423</v>
      </c>
      <c r="B615" s="55" t="s">
        <v>540</v>
      </c>
      <c r="C615" s="55" t="s">
        <v>1424</v>
      </c>
      <c r="D615" s="55" t="s">
        <v>1423</v>
      </c>
      <c r="E615" s="54" t="s">
        <v>540</v>
      </c>
      <c r="N615" s="55"/>
    </row>
    <row r="616" spans="1:14" ht="15.6" x14ac:dyDescent="0.3">
      <c r="A616" s="55" t="s">
        <v>1425</v>
      </c>
      <c r="B616" s="55" t="s">
        <v>543</v>
      </c>
      <c r="C616" s="55" t="s">
        <v>1426</v>
      </c>
      <c r="D616" s="55" t="s">
        <v>1425</v>
      </c>
      <c r="E616" s="54" t="s">
        <v>543</v>
      </c>
      <c r="N616" s="55"/>
    </row>
    <row r="617" spans="1:14" ht="15.6" x14ac:dyDescent="0.3">
      <c r="A617" s="55" t="s">
        <v>1427</v>
      </c>
      <c r="B617" s="55" t="s">
        <v>546</v>
      </c>
      <c r="C617" s="55" t="s">
        <v>1428</v>
      </c>
      <c r="D617" s="55" t="s">
        <v>1427</v>
      </c>
      <c r="E617" s="54" t="s">
        <v>546</v>
      </c>
      <c r="N617" s="55"/>
    </row>
    <row r="618" spans="1:14" ht="15.6" x14ac:dyDescent="0.3">
      <c r="A618" s="55" t="s">
        <v>1429</v>
      </c>
      <c r="B618" s="55" t="s">
        <v>549</v>
      </c>
      <c r="C618" s="55" t="s">
        <v>1430</v>
      </c>
      <c r="D618" s="55" t="s">
        <v>1429</v>
      </c>
      <c r="E618" s="54" t="s">
        <v>549</v>
      </c>
      <c r="N618" s="55"/>
    </row>
    <row r="619" spans="1:14" ht="15.6" x14ac:dyDescent="0.3">
      <c r="A619" s="55" t="s">
        <v>1431</v>
      </c>
      <c r="B619" s="55" t="s">
        <v>549</v>
      </c>
      <c r="C619" s="55" t="s">
        <v>1432</v>
      </c>
      <c r="D619" s="55" t="s">
        <v>1431</v>
      </c>
      <c r="E619" s="54" t="s">
        <v>549</v>
      </c>
      <c r="N619" s="55"/>
    </row>
    <row r="620" spans="1:14" ht="15.6" x14ac:dyDescent="0.3">
      <c r="A620" s="55" t="s">
        <v>1433</v>
      </c>
      <c r="B620" s="55" t="s">
        <v>549</v>
      </c>
      <c r="C620" s="55" t="s">
        <v>1434</v>
      </c>
      <c r="D620" s="55" t="s">
        <v>1433</v>
      </c>
      <c r="E620" s="54" t="s">
        <v>549</v>
      </c>
      <c r="N620" s="55"/>
    </row>
    <row r="621" spans="1:14" ht="15.6" x14ac:dyDescent="0.3">
      <c r="A621" s="55" t="s">
        <v>1435</v>
      </c>
      <c r="B621" s="55" t="s">
        <v>550</v>
      </c>
      <c r="C621" s="55" t="s">
        <v>1436</v>
      </c>
      <c r="D621" s="55" t="s">
        <v>1435</v>
      </c>
      <c r="E621" s="54" t="s">
        <v>550</v>
      </c>
      <c r="N621" s="55"/>
    </row>
    <row r="622" spans="1:14" ht="15.6" x14ac:dyDescent="0.3">
      <c r="A622" s="55" t="s">
        <v>1437</v>
      </c>
      <c r="B622" s="55" t="s">
        <v>552</v>
      </c>
      <c r="C622" s="55" t="s">
        <v>1438</v>
      </c>
      <c r="D622" s="55" t="s">
        <v>1437</v>
      </c>
      <c r="E622" s="54" t="s">
        <v>552</v>
      </c>
      <c r="N622" s="55"/>
    </row>
    <row r="623" spans="1:14" ht="15.6" x14ac:dyDescent="0.3">
      <c r="A623" s="55" t="s">
        <v>1439</v>
      </c>
      <c r="B623" s="55" t="s">
        <v>552</v>
      </c>
      <c r="C623" s="55" t="s">
        <v>1440</v>
      </c>
      <c r="D623" s="55" t="s">
        <v>1439</v>
      </c>
      <c r="E623" s="54" t="s">
        <v>552</v>
      </c>
      <c r="N623" s="55"/>
    </row>
    <row r="624" spans="1:14" ht="15.6" x14ac:dyDescent="0.3">
      <c r="A624" s="55" t="s">
        <v>1441</v>
      </c>
      <c r="B624" s="55" t="s">
        <v>554</v>
      </c>
      <c r="C624" s="55" t="s">
        <v>1442</v>
      </c>
      <c r="D624" s="55" t="s">
        <v>1441</v>
      </c>
      <c r="E624" s="54" t="s">
        <v>554</v>
      </c>
      <c r="N624" s="55"/>
    </row>
    <row r="625" spans="1:14" ht="15.6" x14ac:dyDescent="0.3">
      <c r="A625" s="55" t="s">
        <v>1443</v>
      </c>
      <c r="B625" s="55" t="s">
        <v>554</v>
      </c>
      <c r="C625" s="55" t="s">
        <v>1444</v>
      </c>
      <c r="D625" s="55" t="s">
        <v>1443</v>
      </c>
      <c r="E625" s="54" t="s">
        <v>554</v>
      </c>
      <c r="N625" s="55"/>
    </row>
    <row r="626" spans="1:14" ht="15.6" x14ac:dyDescent="0.3">
      <c r="A626" s="55" t="s">
        <v>1445</v>
      </c>
      <c r="B626" s="55" t="s">
        <v>556</v>
      </c>
      <c r="C626" s="55" t="s">
        <v>1446</v>
      </c>
      <c r="D626" s="55" t="s">
        <v>1445</v>
      </c>
      <c r="E626" s="54" t="s">
        <v>556</v>
      </c>
      <c r="N626" s="55"/>
    </row>
    <row r="627" spans="1:14" ht="15.6" x14ac:dyDescent="0.3">
      <c r="A627" s="55" t="s">
        <v>1447</v>
      </c>
      <c r="B627" s="55" t="s">
        <v>559</v>
      </c>
      <c r="C627" s="55" t="s">
        <v>1448</v>
      </c>
      <c r="D627" s="55" t="s">
        <v>1447</v>
      </c>
      <c r="E627" s="54" t="s">
        <v>559</v>
      </c>
      <c r="N627" s="55"/>
    </row>
    <row r="628" spans="1:14" ht="15.6" x14ac:dyDescent="0.3">
      <c r="A628" s="55" t="s">
        <v>1449</v>
      </c>
      <c r="B628" s="55" t="s">
        <v>559</v>
      </c>
      <c r="C628" s="55" t="s">
        <v>1448</v>
      </c>
      <c r="D628" s="55" t="s">
        <v>1449</v>
      </c>
      <c r="E628" s="54" t="s">
        <v>559</v>
      </c>
      <c r="N628" s="55"/>
    </row>
    <row r="629" spans="1:14" ht="15.6" x14ac:dyDescent="0.3">
      <c r="A629" s="55" t="s">
        <v>1450</v>
      </c>
      <c r="B629" s="55" t="s">
        <v>562</v>
      </c>
      <c r="C629" s="55" t="s">
        <v>1451</v>
      </c>
      <c r="D629" s="55" t="s">
        <v>1450</v>
      </c>
      <c r="E629" s="54" t="s">
        <v>562</v>
      </c>
      <c r="N629" s="55"/>
    </row>
    <row r="630" spans="1:14" ht="15.6" x14ac:dyDescent="0.3">
      <c r="A630" s="55" t="s">
        <v>1452</v>
      </c>
      <c r="B630" s="55" t="s">
        <v>565</v>
      </c>
      <c r="C630" s="55" t="s">
        <v>1453</v>
      </c>
      <c r="D630" s="55" t="s">
        <v>1452</v>
      </c>
      <c r="E630" s="54" t="s">
        <v>565</v>
      </c>
      <c r="N630" s="55"/>
    </row>
    <row r="631" spans="1:14" ht="15.6" x14ac:dyDescent="0.3">
      <c r="A631" s="55" t="s">
        <v>1454</v>
      </c>
      <c r="B631" s="55" t="s">
        <v>568</v>
      </c>
      <c r="C631" s="55" t="s">
        <v>1455</v>
      </c>
      <c r="D631" s="55" t="s">
        <v>1454</v>
      </c>
      <c r="E631" s="54" t="s">
        <v>568</v>
      </c>
      <c r="N631" s="55"/>
    </row>
    <row r="632" spans="1:14" ht="15.6" x14ac:dyDescent="0.3">
      <c r="A632" s="55" t="s">
        <v>1456</v>
      </c>
      <c r="B632" s="55" t="s">
        <v>571</v>
      </c>
      <c r="C632" s="55" t="s">
        <v>1457</v>
      </c>
      <c r="D632" s="55" t="s">
        <v>1456</v>
      </c>
      <c r="E632" s="54" t="s">
        <v>571</v>
      </c>
      <c r="N632" s="55"/>
    </row>
    <row r="633" spans="1:14" ht="15.6" x14ac:dyDescent="0.3">
      <c r="A633" s="55" t="s">
        <v>1458</v>
      </c>
      <c r="B633" s="55" t="s">
        <v>571</v>
      </c>
      <c r="C633" s="55" t="s">
        <v>1459</v>
      </c>
      <c r="D633" s="55" t="s">
        <v>1458</v>
      </c>
      <c r="E633" s="54" t="s">
        <v>571</v>
      </c>
      <c r="N633" s="55"/>
    </row>
    <row r="634" spans="1:14" ht="15.6" x14ac:dyDescent="0.3">
      <c r="A634" s="55" t="s">
        <v>1460</v>
      </c>
      <c r="B634" s="55" t="s">
        <v>571</v>
      </c>
      <c r="C634" s="55" t="s">
        <v>1461</v>
      </c>
      <c r="D634" s="55" t="s">
        <v>1460</v>
      </c>
      <c r="E634" s="54" t="s">
        <v>571</v>
      </c>
      <c r="N634" s="55"/>
    </row>
    <row r="635" spans="1:14" ht="15.6" x14ac:dyDescent="0.3">
      <c r="A635" s="55" t="s">
        <v>1462</v>
      </c>
      <c r="B635" s="55" t="s">
        <v>571</v>
      </c>
      <c r="C635" s="55" t="s">
        <v>1463</v>
      </c>
      <c r="D635" s="55" t="s">
        <v>1462</v>
      </c>
      <c r="E635" s="54" t="s">
        <v>571</v>
      </c>
      <c r="N635" s="55"/>
    </row>
    <row r="636" spans="1:14" ht="15.6" x14ac:dyDescent="0.3">
      <c r="A636" s="55" t="s">
        <v>1464</v>
      </c>
      <c r="B636" s="55" t="s">
        <v>571</v>
      </c>
      <c r="C636" s="55" t="s">
        <v>1465</v>
      </c>
      <c r="D636" s="55" t="s">
        <v>1464</v>
      </c>
      <c r="E636" s="54" t="s">
        <v>571</v>
      </c>
      <c r="N636" s="55"/>
    </row>
    <row r="637" spans="1:14" ht="15.6" x14ac:dyDescent="0.3">
      <c r="A637" s="55" t="s">
        <v>1454</v>
      </c>
      <c r="B637" s="55" t="s">
        <v>571</v>
      </c>
      <c r="C637" s="55" t="s">
        <v>1466</v>
      </c>
      <c r="D637" s="55" t="s">
        <v>1454</v>
      </c>
      <c r="E637" s="54" t="s">
        <v>571</v>
      </c>
      <c r="N637" s="55"/>
    </row>
    <row r="638" spans="1:14" ht="15.6" x14ac:dyDescent="0.3">
      <c r="A638" s="55" t="s">
        <v>203</v>
      </c>
      <c r="B638" s="55" t="s">
        <v>571</v>
      </c>
      <c r="C638" s="55" t="s">
        <v>1467</v>
      </c>
      <c r="D638" s="55" t="s">
        <v>203</v>
      </c>
      <c r="E638" s="54" t="s">
        <v>571</v>
      </c>
      <c r="N638" s="55"/>
    </row>
    <row r="639" spans="1:14" ht="15.6" x14ac:dyDescent="0.3">
      <c r="A639" s="55" t="s">
        <v>1468</v>
      </c>
      <c r="B639" s="55" t="s">
        <v>571</v>
      </c>
      <c r="C639" s="55" t="s">
        <v>1461</v>
      </c>
      <c r="D639" s="55" t="s">
        <v>1468</v>
      </c>
      <c r="E639" s="54" t="s">
        <v>571</v>
      </c>
      <c r="N639" s="55"/>
    </row>
    <row r="640" spans="1:14" ht="15.6" x14ac:dyDescent="0.3">
      <c r="A640" s="55" t="s">
        <v>1469</v>
      </c>
      <c r="B640" s="55" t="s">
        <v>574</v>
      </c>
      <c r="C640" s="55" t="s">
        <v>1470</v>
      </c>
      <c r="D640" s="55" t="s">
        <v>1469</v>
      </c>
      <c r="E640" s="54" t="s">
        <v>574</v>
      </c>
      <c r="N640" s="55"/>
    </row>
    <row r="641" spans="1:14" ht="15.6" x14ac:dyDescent="0.3">
      <c r="A641" s="55" t="s">
        <v>1471</v>
      </c>
      <c r="B641" s="55" t="s">
        <v>577</v>
      </c>
      <c r="C641" s="55" t="s">
        <v>1472</v>
      </c>
      <c r="D641" s="55" t="s">
        <v>1471</v>
      </c>
      <c r="E641" s="54" t="s">
        <v>577</v>
      </c>
      <c r="N641" s="55"/>
    </row>
    <row r="642" spans="1:14" ht="15.6" x14ac:dyDescent="0.3">
      <c r="A642" s="55" t="s">
        <v>1473</v>
      </c>
      <c r="B642" s="55" t="s">
        <v>577</v>
      </c>
      <c r="C642" s="55" t="s">
        <v>1474</v>
      </c>
      <c r="D642" s="55" t="s">
        <v>1473</v>
      </c>
      <c r="E642" s="54" t="s">
        <v>577</v>
      </c>
      <c r="N642" s="55"/>
    </row>
    <row r="643" spans="1:14" ht="15.6" x14ac:dyDescent="0.3">
      <c r="A643" s="55" t="s">
        <v>1475</v>
      </c>
      <c r="B643" s="55" t="s">
        <v>577</v>
      </c>
      <c r="C643" s="55" t="s">
        <v>1476</v>
      </c>
      <c r="D643" s="55" t="s">
        <v>1475</v>
      </c>
      <c r="E643" s="54" t="s">
        <v>577</v>
      </c>
      <c r="N643" s="55"/>
    </row>
    <row r="644" spans="1:14" ht="15.6" x14ac:dyDescent="0.3">
      <c r="A644" s="55" t="s">
        <v>1477</v>
      </c>
      <c r="B644" s="55" t="s">
        <v>577</v>
      </c>
      <c r="C644" s="55" t="s">
        <v>1478</v>
      </c>
      <c r="D644" s="55" t="s">
        <v>1477</v>
      </c>
      <c r="E644" s="54" t="s">
        <v>577</v>
      </c>
      <c r="N644" s="55"/>
    </row>
    <row r="645" spans="1:14" ht="15.6" x14ac:dyDescent="0.3">
      <c r="A645" s="55" t="s">
        <v>1479</v>
      </c>
      <c r="B645" s="55" t="s">
        <v>577</v>
      </c>
      <c r="C645" s="55" t="s">
        <v>1480</v>
      </c>
      <c r="D645" s="55" t="s">
        <v>1479</v>
      </c>
      <c r="E645" s="54" t="s">
        <v>577</v>
      </c>
      <c r="N645" s="55"/>
    </row>
    <row r="646" spans="1:14" ht="15.6" x14ac:dyDescent="0.3">
      <c r="A646" s="55" t="s">
        <v>1481</v>
      </c>
      <c r="B646" s="55" t="s">
        <v>577</v>
      </c>
      <c r="C646" s="55" t="s">
        <v>1482</v>
      </c>
      <c r="D646" s="55" t="s">
        <v>1481</v>
      </c>
      <c r="E646" s="54" t="s">
        <v>577</v>
      </c>
      <c r="N646" s="55"/>
    </row>
    <row r="647" spans="1:14" ht="15.6" x14ac:dyDescent="0.3">
      <c r="A647" s="55" t="s">
        <v>1483</v>
      </c>
      <c r="B647" s="55" t="s">
        <v>577</v>
      </c>
      <c r="C647" s="55" t="s">
        <v>1484</v>
      </c>
      <c r="D647" s="55" t="s">
        <v>1483</v>
      </c>
      <c r="E647" s="54" t="s">
        <v>577</v>
      </c>
      <c r="N647" s="55"/>
    </row>
    <row r="648" spans="1:14" ht="15.6" x14ac:dyDescent="0.3">
      <c r="A648" s="55" t="s">
        <v>1485</v>
      </c>
      <c r="B648" s="55" t="s">
        <v>577</v>
      </c>
      <c r="C648" s="55" t="s">
        <v>1486</v>
      </c>
      <c r="D648" s="61" t="s">
        <v>1485</v>
      </c>
      <c r="E648" s="54" t="s">
        <v>577</v>
      </c>
      <c r="N648" s="55"/>
    </row>
    <row r="649" spans="1:14" ht="15.6" x14ac:dyDescent="0.3">
      <c r="A649" s="55" t="s">
        <v>1487</v>
      </c>
      <c r="B649" s="55" t="s">
        <v>577</v>
      </c>
      <c r="C649" s="55" t="s">
        <v>1488</v>
      </c>
      <c r="D649" s="55" t="s">
        <v>1487</v>
      </c>
      <c r="E649" s="54" t="s">
        <v>577</v>
      </c>
      <c r="N649" s="55"/>
    </row>
    <row r="650" spans="1:14" ht="15.6" x14ac:dyDescent="0.3">
      <c r="A650" s="55" t="s">
        <v>1489</v>
      </c>
      <c r="B650" s="55" t="s">
        <v>577</v>
      </c>
      <c r="C650" s="55" t="s">
        <v>1490</v>
      </c>
      <c r="D650" s="55" t="s">
        <v>1489</v>
      </c>
      <c r="E650" s="54" t="s">
        <v>577</v>
      </c>
      <c r="N650" s="55"/>
    </row>
    <row r="651" spans="1:14" ht="15.6" x14ac:dyDescent="0.3">
      <c r="A651" s="55" t="s">
        <v>1491</v>
      </c>
      <c r="B651" s="55" t="s">
        <v>577</v>
      </c>
      <c r="C651" s="55" t="s">
        <v>1492</v>
      </c>
      <c r="D651" s="55" t="s">
        <v>1491</v>
      </c>
      <c r="E651" s="54" t="s">
        <v>577</v>
      </c>
      <c r="N651" s="55"/>
    </row>
    <row r="652" spans="1:14" ht="15.6" x14ac:dyDescent="0.3">
      <c r="A652" s="55" t="s">
        <v>1493</v>
      </c>
      <c r="B652" s="55" t="s">
        <v>577</v>
      </c>
      <c r="C652" s="55" t="s">
        <v>1494</v>
      </c>
      <c r="D652" s="55" t="s">
        <v>1493</v>
      </c>
      <c r="E652" s="54" t="s">
        <v>577</v>
      </c>
      <c r="N652" s="55"/>
    </row>
    <row r="653" spans="1:14" ht="15.6" x14ac:dyDescent="0.3">
      <c r="A653" s="55" t="s">
        <v>1495</v>
      </c>
      <c r="B653" s="55" t="s">
        <v>577</v>
      </c>
      <c r="C653" s="55" t="s">
        <v>1496</v>
      </c>
      <c r="D653" s="55" t="s">
        <v>1495</v>
      </c>
      <c r="E653" s="54" t="s">
        <v>577</v>
      </c>
      <c r="N653" s="55"/>
    </row>
    <row r="654" spans="1:14" ht="15.6" x14ac:dyDescent="0.3">
      <c r="A654" s="55" t="s">
        <v>1497</v>
      </c>
      <c r="B654" s="55" t="s">
        <v>577</v>
      </c>
      <c r="C654" s="55" t="s">
        <v>1498</v>
      </c>
      <c r="D654" s="55" t="s">
        <v>1497</v>
      </c>
      <c r="E654" s="54" t="s">
        <v>577</v>
      </c>
      <c r="N654" s="55"/>
    </row>
    <row r="655" spans="1:14" ht="15.6" x14ac:dyDescent="0.3">
      <c r="A655" s="55" t="s">
        <v>1499</v>
      </c>
      <c r="B655" s="55" t="s">
        <v>577</v>
      </c>
      <c r="C655" s="55" t="s">
        <v>1500</v>
      </c>
      <c r="D655" s="55" t="s">
        <v>1499</v>
      </c>
      <c r="E655" s="54" t="s">
        <v>577</v>
      </c>
      <c r="N655" s="55"/>
    </row>
    <row r="656" spans="1:14" ht="15.6" x14ac:dyDescent="0.3">
      <c r="A656" s="55" t="s">
        <v>1501</v>
      </c>
      <c r="B656" s="55" t="s">
        <v>577</v>
      </c>
      <c r="C656" s="55" t="s">
        <v>1502</v>
      </c>
      <c r="D656" s="55" t="s">
        <v>1501</v>
      </c>
      <c r="E656" s="54" t="s">
        <v>577</v>
      </c>
      <c r="N656" s="55"/>
    </row>
    <row r="657" spans="1:14" ht="15.6" x14ac:dyDescent="0.3">
      <c r="A657" s="55" t="s">
        <v>1503</v>
      </c>
      <c r="B657" s="55" t="s">
        <v>577</v>
      </c>
      <c r="C657" s="55" t="s">
        <v>1504</v>
      </c>
      <c r="D657" s="55" t="s">
        <v>1503</v>
      </c>
      <c r="E657" s="54" t="s">
        <v>577</v>
      </c>
      <c r="N657" s="55"/>
    </row>
    <row r="658" spans="1:14" ht="15.6" x14ac:dyDescent="0.3">
      <c r="A658" s="55" t="s">
        <v>1505</v>
      </c>
      <c r="B658" s="55" t="s">
        <v>577</v>
      </c>
      <c r="C658" s="55" t="s">
        <v>1506</v>
      </c>
      <c r="D658" s="55" t="s">
        <v>1505</v>
      </c>
      <c r="E658" s="54" t="s">
        <v>577</v>
      </c>
      <c r="N658" s="55"/>
    </row>
    <row r="659" spans="1:14" ht="15.6" x14ac:dyDescent="0.3">
      <c r="A659" s="55" t="s">
        <v>1507</v>
      </c>
      <c r="B659" s="55" t="s">
        <v>577</v>
      </c>
      <c r="C659" s="55" t="s">
        <v>1508</v>
      </c>
      <c r="D659" s="55" t="s">
        <v>1507</v>
      </c>
      <c r="E659" s="54" t="s">
        <v>577</v>
      </c>
      <c r="N659" s="55"/>
    </row>
    <row r="660" spans="1:14" ht="15.6" x14ac:dyDescent="0.3">
      <c r="A660" s="55" t="s">
        <v>1509</v>
      </c>
      <c r="B660" s="55" t="s">
        <v>577</v>
      </c>
      <c r="C660" s="55" t="s">
        <v>1510</v>
      </c>
      <c r="D660" s="55" t="s">
        <v>1509</v>
      </c>
      <c r="E660" s="54" t="s">
        <v>577</v>
      </c>
      <c r="N660" s="55"/>
    </row>
    <row r="661" spans="1:14" ht="15.6" x14ac:dyDescent="0.3">
      <c r="A661" s="55" t="s">
        <v>1511</v>
      </c>
      <c r="B661" s="55" t="s">
        <v>577</v>
      </c>
      <c r="C661" s="55" t="s">
        <v>1512</v>
      </c>
      <c r="D661" s="55" t="s">
        <v>1511</v>
      </c>
      <c r="E661" s="54" t="s">
        <v>577</v>
      </c>
      <c r="N661" s="55"/>
    </row>
    <row r="662" spans="1:14" ht="15.6" x14ac:dyDescent="0.3">
      <c r="A662" s="55" t="s">
        <v>1513</v>
      </c>
      <c r="B662" s="55" t="s">
        <v>577</v>
      </c>
      <c r="C662" s="55" t="s">
        <v>1514</v>
      </c>
      <c r="D662" s="55" t="s">
        <v>1513</v>
      </c>
      <c r="E662" s="54" t="s">
        <v>577</v>
      </c>
      <c r="N662" s="55"/>
    </row>
    <row r="663" spans="1:14" ht="15.6" x14ac:dyDescent="0.3">
      <c r="A663" s="55" t="s">
        <v>1515</v>
      </c>
      <c r="B663" s="55" t="s">
        <v>580</v>
      </c>
      <c r="C663" s="55" t="s">
        <v>1516</v>
      </c>
      <c r="D663" s="55" t="s">
        <v>1515</v>
      </c>
      <c r="E663" s="54" t="s">
        <v>580</v>
      </c>
      <c r="N663" s="55"/>
    </row>
    <row r="664" spans="1:14" ht="15.6" x14ac:dyDescent="0.3">
      <c r="A664" s="55" t="s">
        <v>1517</v>
      </c>
      <c r="B664" s="55" t="s">
        <v>583</v>
      </c>
      <c r="C664" s="55" t="s">
        <v>1518</v>
      </c>
      <c r="D664" s="55" t="s">
        <v>1517</v>
      </c>
      <c r="E664" s="54" t="s">
        <v>583</v>
      </c>
      <c r="N664" s="55"/>
    </row>
    <row r="665" spans="1:14" ht="15.6" x14ac:dyDescent="0.3">
      <c r="A665" s="55" t="s">
        <v>1519</v>
      </c>
      <c r="B665" s="55" t="s">
        <v>586</v>
      </c>
      <c r="C665" s="55" t="s">
        <v>1520</v>
      </c>
      <c r="D665" s="55" t="s">
        <v>1519</v>
      </c>
      <c r="E665" s="54" t="s">
        <v>586</v>
      </c>
      <c r="N665" s="55"/>
    </row>
    <row r="666" spans="1:14" ht="15.6" x14ac:dyDescent="0.3">
      <c r="A666" s="55" t="s">
        <v>1521</v>
      </c>
      <c r="B666" s="55" t="s">
        <v>589</v>
      </c>
      <c r="C666" s="55" t="s">
        <v>1522</v>
      </c>
      <c r="D666" s="55" t="s">
        <v>1521</v>
      </c>
      <c r="E666" s="54" t="s">
        <v>589</v>
      </c>
      <c r="N666" s="55"/>
    </row>
    <row r="667" spans="1:14" ht="15.6" x14ac:dyDescent="0.3">
      <c r="A667" s="55" t="s">
        <v>1523</v>
      </c>
      <c r="B667" s="55" t="s">
        <v>591</v>
      </c>
      <c r="C667" s="55" t="s">
        <v>1524</v>
      </c>
      <c r="D667" s="55" t="s">
        <v>1523</v>
      </c>
      <c r="E667" s="54" t="s">
        <v>591</v>
      </c>
      <c r="N667" s="55"/>
    </row>
    <row r="668" spans="1:14" ht="15.6" x14ac:dyDescent="0.3">
      <c r="A668" s="55" t="s">
        <v>1525</v>
      </c>
      <c r="B668" s="55" t="s">
        <v>594</v>
      </c>
      <c r="C668" s="55" t="s">
        <v>1526</v>
      </c>
      <c r="D668" s="55" t="s">
        <v>1525</v>
      </c>
      <c r="E668" s="54" t="s">
        <v>594</v>
      </c>
      <c r="N668" s="55"/>
    </row>
    <row r="669" spans="1:14" ht="15.6" x14ac:dyDescent="0.3">
      <c r="A669" s="55" t="s">
        <v>1527</v>
      </c>
      <c r="B669" s="55" t="s">
        <v>597</v>
      </c>
      <c r="C669" s="55" t="s">
        <v>1528</v>
      </c>
      <c r="D669" s="55" t="s">
        <v>1527</v>
      </c>
      <c r="E669" s="54" t="s">
        <v>597</v>
      </c>
      <c r="N669" s="55"/>
    </row>
    <row r="670" spans="1:14" ht="15.6" x14ac:dyDescent="0.3">
      <c r="A670" s="55" t="s">
        <v>203</v>
      </c>
      <c r="B670" s="55" t="s">
        <v>597</v>
      </c>
      <c r="C670" s="55" t="s">
        <v>1529</v>
      </c>
      <c r="D670" s="55" t="s">
        <v>203</v>
      </c>
      <c r="E670" s="54" t="s">
        <v>597</v>
      </c>
      <c r="N670" s="55"/>
    </row>
    <row r="671" spans="1:14" ht="15.6" x14ac:dyDescent="0.3">
      <c r="A671" s="55" t="s">
        <v>1530</v>
      </c>
      <c r="B671" s="55" t="s">
        <v>600</v>
      </c>
      <c r="C671" s="55" t="s">
        <v>1531</v>
      </c>
      <c r="D671" s="55" t="s">
        <v>1530</v>
      </c>
      <c r="E671" s="54" t="s">
        <v>600</v>
      </c>
      <c r="N671" s="55"/>
    </row>
    <row r="672" spans="1:14" ht="15.6" x14ac:dyDescent="0.3">
      <c r="A672" s="55" t="s">
        <v>1532</v>
      </c>
      <c r="B672" s="55" t="s">
        <v>602</v>
      </c>
      <c r="C672" s="55" t="s">
        <v>1533</v>
      </c>
      <c r="D672" s="55" t="s">
        <v>1532</v>
      </c>
      <c r="E672" s="54" t="s">
        <v>602</v>
      </c>
      <c r="N672" s="55"/>
    </row>
    <row r="673" spans="1:5" x14ac:dyDescent="0.3">
      <c r="A673" s="64" t="s">
        <v>1534</v>
      </c>
      <c r="D673" s="64" t="s">
        <v>1534</v>
      </c>
      <c r="E673" s="54"/>
    </row>
    <row r="674" spans="1:5" x14ac:dyDescent="0.3">
      <c r="A674" s="64" t="s">
        <v>1535</v>
      </c>
      <c r="D674" s="64" t="s">
        <v>1535</v>
      </c>
      <c r="E674" s="54"/>
    </row>
    <row r="675" spans="1:5" x14ac:dyDescent="0.3">
      <c r="A675" s="64" t="s">
        <v>1536</v>
      </c>
      <c r="D675" s="64" t="s">
        <v>1536</v>
      </c>
      <c r="E675" s="54"/>
    </row>
    <row r="676" spans="1:5" x14ac:dyDescent="0.3">
      <c r="A676" s="64" t="s">
        <v>1537</v>
      </c>
      <c r="D676" s="64" t="s">
        <v>1537</v>
      </c>
      <c r="E676" s="54"/>
    </row>
    <row r="677" spans="1:5" x14ac:dyDescent="0.3">
      <c r="A677" s="64" t="s">
        <v>1538</v>
      </c>
      <c r="D677" s="64" t="s">
        <v>1538</v>
      </c>
      <c r="E677" s="54"/>
    </row>
    <row r="678" spans="1:5" x14ac:dyDescent="0.3">
      <c r="A678" s="64" t="s">
        <v>1539</v>
      </c>
      <c r="D678" s="64" t="s">
        <v>1539</v>
      </c>
      <c r="E678" s="54"/>
    </row>
    <row r="679" spans="1:5" x14ac:dyDescent="0.3">
      <c r="A679" s="64" t="s">
        <v>1540</v>
      </c>
      <c r="D679" s="64" t="s">
        <v>1540</v>
      </c>
      <c r="E679" s="54"/>
    </row>
    <row r="680" spans="1:5" x14ac:dyDescent="0.3">
      <c r="A680" s="64" t="s">
        <v>1541</v>
      </c>
      <c r="D680" s="64" t="s">
        <v>1541</v>
      </c>
      <c r="E680" s="54"/>
    </row>
    <row r="681" spans="1:5" x14ac:dyDescent="0.3">
      <c r="A681" s="64" t="s">
        <v>1542</v>
      </c>
      <c r="D681" s="64" t="s">
        <v>1542</v>
      </c>
      <c r="E681" s="54"/>
    </row>
    <row r="682" spans="1:5" x14ac:dyDescent="0.3">
      <c r="A682" s="64" t="s">
        <v>1543</v>
      </c>
      <c r="D682" s="64" t="s">
        <v>1543</v>
      </c>
      <c r="E682" s="54"/>
    </row>
    <row r="683" spans="1:5" x14ac:dyDescent="0.3">
      <c r="A683" s="64" t="s">
        <v>1544</v>
      </c>
      <c r="D683" s="64" t="s">
        <v>1544</v>
      </c>
      <c r="E683" s="54"/>
    </row>
    <row r="684" spans="1:5" x14ac:dyDescent="0.3">
      <c r="A684" s="64" t="s">
        <v>1545</v>
      </c>
      <c r="D684" s="64" t="s">
        <v>1545</v>
      </c>
      <c r="E684" s="54"/>
    </row>
    <row r="685" spans="1:5" x14ac:dyDescent="0.3">
      <c r="A685" s="64" t="s">
        <v>1546</v>
      </c>
      <c r="D685" s="64" t="s">
        <v>1546</v>
      </c>
      <c r="E685" s="54"/>
    </row>
    <row r="686" spans="1:5" x14ac:dyDescent="0.3">
      <c r="A686" s="64" t="s">
        <v>1547</v>
      </c>
      <c r="D686" s="64" t="s">
        <v>1547</v>
      </c>
      <c r="E686" s="54"/>
    </row>
    <row r="687" spans="1:5" x14ac:dyDescent="0.3">
      <c r="A687" s="64" t="s">
        <v>1548</v>
      </c>
      <c r="D687" s="64" t="s">
        <v>1548</v>
      </c>
      <c r="E687" s="54"/>
    </row>
    <row r="688" spans="1:5" x14ac:dyDescent="0.3">
      <c r="A688" s="64" t="s">
        <v>1549</v>
      </c>
      <c r="D688" s="64" t="s">
        <v>1549</v>
      </c>
      <c r="E688" s="54"/>
    </row>
    <row r="689" spans="1:5" x14ac:dyDescent="0.3">
      <c r="A689" s="64" t="s">
        <v>1550</v>
      </c>
      <c r="D689" s="64" t="s">
        <v>1550</v>
      </c>
      <c r="E689" s="54"/>
    </row>
    <row r="690" spans="1:5" x14ac:dyDescent="0.3">
      <c r="A690" s="64" t="s">
        <v>1550</v>
      </c>
      <c r="D690" s="64" t="s">
        <v>1550</v>
      </c>
      <c r="E690" s="54"/>
    </row>
    <row r="691" spans="1:5" x14ac:dyDescent="0.3">
      <c r="A691" s="64" t="s">
        <v>1551</v>
      </c>
      <c r="D691" s="64" t="s">
        <v>1551</v>
      </c>
      <c r="E691" s="54"/>
    </row>
    <row r="692" spans="1:5" x14ac:dyDescent="0.3">
      <c r="A692" s="64" t="s">
        <v>1552</v>
      </c>
      <c r="D692" s="64" t="s">
        <v>1552</v>
      </c>
      <c r="E692" s="54"/>
    </row>
    <row r="693" spans="1:5" x14ac:dyDescent="0.3">
      <c r="A693" s="64" t="s">
        <v>1553</v>
      </c>
      <c r="D693" s="64" t="s">
        <v>1553</v>
      </c>
      <c r="E693" s="54"/>
    </row>
    <row r="694" spans="1:5" x14ac:dyDescent="0.3">
      <c r="A694" s="64" t="s">
        <v>1554</v>
      </c>
      <c r="D694" s="64" t="s">
        <v>1554</v>
      </c>
      <c r="E694" s="54"/>
    </row>
    <row r="695" spans="1:5" x14ac:dyDescent="0.3">
      <c r="A695" s="64" t="s">
        <v>1555</v>
      </c>
      <c r="D695" s="64" t="s">
        <v>1555</v>
      </c>
      <c r="E695" s="54"/>
    </row>
    <row r="696" spans="1:5" x14ac:dyDescent="0.3">
      <c r="A696" s="64" t="s">
        <v>1556</v>
      </c>
      <c r="D696" s="64" t="s">
        <v>1556</v>
      </c>
      <c r="E696" s="54"/>
    </row>
    <row r="697" spans="1:5" x14ac:dyDescent="0.3">
      <c r="A697" s="64" t="s">
        <v>1557</v>
      </c>
      <c r="D697" s="64" t="s">
        <v>1557</v>
      </c>
      <c r="E697" s="54"/>
    </row>
    <row r="698" spans="1:5" x14ac:dyDescent="0.3">
      <c r="A698" s="64" t="s">
        <v>1558</v>
      </c>
      <c r="D698" s="64" t="s">
        <v>1558</v>
      </c>
      <c r="E698" s="54"/>
    </row>
    <row r="699" spans="1:5" x14ac:dyDescent="0.3">
      <c r="A699" s="64" t="s">
        <v>1559</v>
      </c>
      <c r="D699" s="64" t="s">
        <v>1559</v>
      </c>
      <c r="E699" s="54"/>
    </row>
    <row r="700" spans="1:5" x14ac:dyDescent="0.3">
      <c r="A700" s="64" t="s">
        <v>1560</v>
      </c>
      <c r="D700" s="64" t="s">
        <v>1560</v>
      </c>
      <c r="E700" s="54"/>
    </row>
    <row r="701" spans="1:5" x14ac:dyDescent="0.3">
      <c r="A701" s="64" t="s">
        <v>1561</v>
      </c>
      <c r="D701" s="64" t="s">
        <v>1561</v>
      </c>
      <c r="E701" s="54"/>
    </row>
    <row r="702" spans="1:5" x14ac:dyDescent="0.3">
      <c r="A702" s="64" t="s">
        <v>1562</v>
      </c>
      <c r="D702" s="64" t="s">
        <v>1562</v>
      </c>
      <c r="E702" s="54"/>
    </row>
    <row r="703" spans="1:5" x14ac:dyDescent="0.3">
      <c r="A703" s="64" t="s">
        <v>1563</v>
      </c>
      <c r="D703" s="64" t="s">
        <v>1563</v>
      </c>
      <c r="E703" s="54"/>
    </row>
    <row r="704" spans="1:5" x14ac:dyDescent="0.3">
      <c r="A704" s="64" t="s">
        <v>1564</v>
      </c>
      <c r="D704" s="64" t="s">
        <v>1564</v>
      </c>
      <c r="E704" s="54"/>
    </row>
    <row r="705" spans="1:5" x14ac:dyDescent="0.3">
      <c r="A705" s="64" t="s">
        <v>1565</v>
      </c>
      <c r="D705" s="64" t="s">
        <v>1565</v>
      </c>
      <c r="E705" s="54"/>
    </row>
    <row r="706" spans="1:5" x14ac:dyDescent="0.3">
      <c r="A706" s="64" t="s">
        <v>1566</v>
      </c>
      <c r="D706" s="64" t="s">
        <v>1566</v>
      </c>
      <c r="E706" s="54"/>
    </row>
    <row r="707" spans="1:5" x14ac:dyDescent="0.3">
      <c r="A707" s="64" t="s">
        <v>1567</v>
      </c>
      <c r="D707" s="64" t="s">
        <v>1567</v>
      </c>
      <c r="E707" s="54"/>
    </row>
    <row r="708" spans="1:5" x14ac:dyDescent="0.3">
      <c r="A708" s="64" t="s">
        <v>1568</v>
      </c>
      <c r="D708" s="64" t="s">
        <v>1568</v>
      </c>
      <c r="E708" s="54"/>
    </row>
    <row r="709" spans="1:5" x14ac:dyDescent="0.3">
      <c r="A709" s="64" t="s">
        <v>1569</v>
      </c>
      <c r="D709" s="64" t="s">
        <v>1569</v>
      </c>
      <c r="E709" s="54"/>
    </row>
    <row r="710" spans="1:5" x14ac:dyDescent="0.3">
      <c r="A710" s="64" t="s">
        <v>1570</v>
      </c>
      <c r="D710" s="64" t="s">
        <v>1570</v>
      </c>
      <c r="E710" s="54"/>
    </row>
    <row r="711" spans="1:5" x14ac:dyDescent="0.3">
      <c r="A711" s="64" t="s">
        <v>1571</v>
      </c>
      <c r="D711" s="64" t="s">
        <v>1571</v>
      </c>
      <c r="E711" s="54"/>
    </row>
    <row r="712" spans="1:5" x14ac:dyDescent="0.3">
      <c r="A712" s="64" t="s">
        <v>1572</v>
      </c>
      <c r="D712" s="64" t="s">
        <v>1572</v>
      </c>
      <c r="E712" s="54"/>
    </row>
    <row r="713" spans="1:5" x14ac:dyDescent="0.3">
      <c r="A713" s="64" t="s">
        <v>1573</v>
      </c>
      <c r="D713" s="64" t="s">
        <v>1573</v>
      </c>
      <c r="E713" s="54"/>
    </row>
    <row r="714" spans="1:5" x14ac:dyDescent="0.3">
      <c r="A714" s="64" t="s">
        <v>1574</v>
      </c>
      <c r="D714" s="64" t="s">
        <v>1574</v>
      </c>
      <c r="E714" s="54"/>
    </row>
    <row r="715" spans="1:5" x14ac:dyDescent="0.3">
      <c r="A715" s="64" t="s">
        <v>1575</v>
      </c>
      <c r="D715" s="64" t="s">
        <v>1575</v>
      </c>
      <c r="E715" s="54"/>
    </row>
    <row r="716" spans="1:5" x14ac:dyDescent="0.3">
      <c r="A716" s="64" t="s">
        <v>1576</v>
      </c>
      <c r="D716" s="64" t="s">
        <v>1576</v>
      </c>
      <c r="E716" s="54"/>
    </row>
    <row r="717" spans="1:5" x14ac:dyDescent="0.3">
      <c r="A717" s="64" t="s">
        <v>1577</v>
      </c>
      <c r="D717" s="64" t="s">
        <v>1577</v>
      </c>
      <c r="E717" s="54"/>
    </row>
    <row r="718" spans="1:5" x14ac:dyDescent="0.3">
      <c r="A718" s="64" t="s">
        <v>1578</v>
      </c>
      <c r="D718" s="64" t="s">
        <v>1578</v>
      </c>
      <c r="E718" s="54"/>
    </row>
    <row r="719" spans="1:5" x14ac:dyDescent="0.3">
      <c r="A719" s="64" t="s">
        <v>1579</v>
      </c>
      <c r="D719" s="64" t="s">
        <v>1579</v>
      </c>
      <c r="E719" s="54"/>
    </row>
    <row r="720" spans="1:5" x14ac:dyDescent="0.3">
      <c r="A720" s="64" t="s">
        <v>1580</v>
      </c>
      <c r="D720" s="64" t="s">
        <v>1580</v>
      </c>
      <c r="E720" s="54"/>
    </row>
    <row r="721" spans="1:5" x14ac:dyDescent="0.3">
      <c r="A721" s="64" t="s">
        <v>1581</v>
      </c>
      <c r="D721" s="64" t="s">
        <v>1581</v>
      </c>
      <c r="E721" s="54"/>
    </row>
    <row r="722" spans="1:5" x14ac:dyDescent="0.3">
      <c r="A722" s="64" t="s">
        <v>1582</v>
      </c>
      <c r="D722" s="64" t="s">
        <v>1582</v>
      </c>
      <c r="E722" s="54"/>
    </row>
    <row r="723" spans="1:5" x14ac:dyDescent="0.3">
      <c r="A723" s="64" t="s">
        <v>1583</v>
      </c>
      <c r="D723" s="64" t="s">
        <v>1583</v>
      </c>
      <c r="E723" s="54"/>
    </row>
    <row r="724" spans="1:5" x14ac:dyDescent="0.3">
      <c r="A724" s="64" t="s">
        <v>1584</v>
      </c>
      <c r="D724" s="64" t="s">
        <v>1584</v>
      </c>
      <c r="E724" s="54"/>
    </row>
    <row r="725" spans="1:5" x14ac:dyDescent="0.3">
      <c r="A725" s="64" t="s">
        <v>1585</v>
      </c>
      <c r="D725" s="64" t="s">
        <v>1585</v>
      </c>
      <c r="E725" s="54"/>
    </row>
    <row r="726" spans="1:5" x14ac:dyDescent="0.3">
      <c r="A726" s="64" t="s">
        <v>1586</v>
      </c>
      <c r="D726" s="64" t="s">
        <v>1586</v>
      </c>
      <c r="E726" s="54"/>
    </row>
    <row r="727" spans="1:5" x14ac:dyDescent="0.3">
      <c r="A727" s="64" t="s">
        <v>1587</v>
      </c>
      <c r="D727" s="64" t="s">
        <v>1587</v>
      </c>
      <c r="E727" s="54"/>
    </row>
    <row r="728" spans="1:5" x14ac:dyDescent="0.3">
      <c r="A728" s="64" t="s">
        <v>1588</v>
      </c>
      <c r="D728" s="64" t="s">
        <v>1588</v>
      </c>
      <c r="E728" s="54"/>
    </row>
    <row r="729" spans="1:5" x14ac:dyDescent="0.3">
      <c r="A729" s="64" t="s">
        <v>1589</v>
      </c>
      <c r="D729" s="64" t="s">
        <v>1589</v>
      </c>
      <c r="E729" s="54"/>
    </row>
    <row r="730" spans="1:5" x14ac:dyDescent="0.3">
      <c r="A730" s="64" t="s">
        <v>1590</v>
      </c>
      <c r="D730" s="64" t="s">
        <v>1590</v>
      </c>
      <c r="E730" s="54"/>
    </row>
    <row r="731" spans="1:5" x14ac:dyDescent="0.3">
      <c r="A731" s="64" t="s">
        <v>1591</v>
      </c>
      <c r="D731" s="64" t="s">
        <v>1591</v>
      </c>
      <c r="E731" s="54"/>
    </row>
    <row r="732" spans="1:5" x14ac:dyDescent="0.3">
      <c r="A732" s="64" t="s">
        <v>1592</v>
      </c>
      <c r="D732" s="64" t="s">
        <v>1592</v>
      </c>
      <c r="E732" s="54"/>
    </row>
    <row r="733" spans="1:5" x14ac:dyDescent="0.3">
      <c r="A733" s="64" t="s">
        <v>1593</v>
      </c>
      <c r="D733" s="64" t="s">
        <v>1593</v>
      </c>
      <c r="E733" s="54"/>
    </row>
    <row r="734" spans="1:5" x14ac:dyDescent="0.3">
      <c r="A734" s="64" t="s">
        <v>1594</v>
      </c>
      <c r="D734" s="64" t="s">
        <v>1594</v>
      </c>
      <c r="E734" s="54"/>
    </row>
    <row r="735" spans="1:5" x14ac:dyDescent="0.3">
      <c r="A735" s="64" t="s">
        <v>1595</v>
      </c>
      <c r="D735" s="64" t="s">
        <v>1595</v>
      </c>
      <c r="E735" s="54"/>
    </row>
    <row r="736" spans="1:5" x14ac:dyDescent="0.3">
      <c r="A736" s="64" t="s">
        <v>1596</v>
      </c>
      <c r="D736" s="64" t="s">
        <v>1596</v>
      </c>
      <c r="E736" s="54"/>
    </row>
    <row r="737" spans="1:5" x14ac:dyDescent="0.3">
      <c r="A737" s="64" t="s">
        <v>1597</v>
      </c>
      <c r="D737" s="64" t="s">
        <v>1597</v>
      </c>
      <c r="E737" s="54"/>
    </row>
    <row r="738" spans="1:5" x14ac:dyDescent="0.3">
      <c r="A738" s="64" t="s">
        <v>1598</v>
      </c>
      <c r="D738" s="64" t="s">
        <v>1598</v>
      </c>
      <c r="E738" s="54"/>
    </row>
    <row r="739" spans="1:5" x14ac:dyDescent="0.3">
      <c r="A739" s="64" t="s">
        <v>1599</v>
      </c>
      <c r="D739" s="64" t="s">
        <v>1599</v>
      </c>
      <c r="E739" s="54"/>
    </row>
    <row r="740" spans="1:5" x14ac:dyDescent="0.3">
      <c r="A740" s="64" t="s">
        <v>1600</v>
      </c>
      <c r="D740" s="64" t="s">
        <v>1600</v>
      </c>
      <c r="E740" s="54"/>
    </row>
    <row r="741" spans="1:5" x14ac:dyDescent="0.3">
      <c r="A741" s="64" t="s">
        <v>1601</v>
      </c>
      <c r="D741" s="64" t="s">
        <v>1601</v>
      </c>
      <c r="E741" s="54"/>
    </row>
    <row r="742" spans="1:5" x14ac:dyDescent="0.3">
      <c r="A742" s="64" t="s">
        <v>1602</v>
      </c>
      <c r="D742" s="64" t="s">
        <v>1602</v>
      </c>
      <c r="E742" s="54"/>
    </row>
    <row r="743" spans="1:5" x14ac:dyDescent="0.3">
      <c r="A743" s="64" t="s">
        <v>1603</v>
      </c>
      <c r="D743" s="64" t="s">
        <v>1603</v>
      </c>
      <c r="E743" s="54"/>
    </row>
    <row r="744" spans="1:5" x14ac:dyDescent="0.3">
      <c r="A744" s="64" t="s">
        <v>1604</v>
      </c>
      <c r="D744" s="64" t="s">
        <v>1604</v>
      </c>
      <c r="E744" s="54"/>
    </row>
    <row r="745" spans="1:5" x14ac:dyDescent="0.3">
      <c r="A745" s="64" t="s">
        <v>1605</v>
      </c>
      <c r="D745" s="64" t="s">
        <v>1605</v>
      </c>
      <c r="E745" s="54"/>
    </row>
    <row r="746" spans="1:5" x14ac:dyDescent="0.3">
      <c r="A746" s="64" t="s">
        <v>1606</v>
      </c>
      <c r="D746" s="64" t="s">
        <v>1606</v>
      </c>
      <c r="E746" s="54"/>
    </row>
    <row r="747" spans="1:5" x14ac:dyDescent="0.3">
      <c r="A747" s="64" t="s">
        <v>1607</v>
      </c>
      <c r="D747" s="64" t="s">
        <v>1607</v>
      </c>
      <c r="E747" s="54"/>
    </row>
    <row r="748" spans="1:5" x14ac:dyDescent="0.3">
      <c r="A748" s="64" t="s">
        <v>1608</v>
      </c>
      <c r="D748" s="64" t="s">
        <v>1608</v>
      </c>
      <c r="E748" s="54"/>
    </row>
    <row r="749" spans="1:5" x14ac:dyDescent="0.3">
      <c r="A749" s="64" t="s">
        <v>1609</v>
      </c>
      <c r="D749" s="64" t="s">
        <v>1609</v>
      </c>
      <c r="E749" s="54"/>
    </row>
    <row r="750" spans="1:5" x14ac:dyDescent="0.3">
      <c r="A750" s="64" t="s">
        <v>1610</v>
      </c>
      <c r="D750" s="64" t="s">
        <v>1610</v>
      </c>
      <c r="E750" s="54"/>
    </row>
    <row r="751" spans="1:5" x14ac:dyDescent="0.3">
      <c r="A751" s="64" t="s">
        <v>1611</v>
      </c>
      <c r="D751" s="64" t="s">
        <v>1611</v>
      </c>
      <c r="E751" s="54"/>
    </row>
    <row r="752" spans="1:5" x14ac:dyDescent="0.3">
      <c r="A752" s="64" t="s">
        <v>1612</v>
      </c>
      <c r="D752" s="64" t="s">
        <v>1612</v>
      </c>
      <c r="E752" s="54"/>
    </row>
    <row r="753" spans="1:5" x14ac:dyDescent="0.3">
      <c r="A753" s="64" t="s">
        <v>1613</v>
      </c>
      <c r="D753" s="64" t="s">
        <v>1613</v>
      </c>
      <c r="E753" s="54"/>
    </row>
    <row r="754" spans="1:5" x14ac:dyDescent="0.3">
      <c r="A754" s="64" t="s">
        <v>1614</v>
      </c>
      <c r="D754" s="64" t="s">
        <v>1614</v>
      </c>
      <c r="E754" s="54"/>
    </row>
    <row r="755" spans="1:5" x14ac:dyDescent="0.3">
      <c r="A755" s="64" t="s">
        <v>1615</v>
      </c>
      <c r="D755" s="64" t="s">
        <v>1615</v>
      </c>
      <c r="E755" s="54"/>
    </row>
    <row r="756" spans="1:5" x14ac:dyDescent="0.3">
      <c r="A756" s="64" t="s">
        <v>1616</v>
      </c>
      <c r="D756" s="64" t="s">
        <v>1616</v>
      </c>
      <c r="E756" s="54"/>
    </row>
    <row r="757" spans="1:5" x14ac:dyDescent="0.3">
      <c r="A757" s="64" t="s">
        <v>1617</v>
      </c>
      <c r="D757" s="64" t="s">
        <v>1617</v>
      </c>
      <c r="E757" s="54"/>
    </row>
    <row r="758" spans="1:5" x14ac:dyDescent="0.3">
      <c r="A758" s="64" t="s">
        <v>1618</v>
      </c>
      <c r="D758" s="64" t="s">
        <v>1618</v>
      </c>
      <c r="E758" s="54"/>
    </row>
    <row r="759" spans="1:5" x14ac:dyDescent="0.3">
      <c r="A759" s="64" t="s">
        <v>1619</v>
      </c>
      <c r="D759" s="64" t="s">
        <v>1619</v>
      </c>
      <c r="E759" s="54"/>
    </row>
    <row r="760" spans="1:5" x14ac:dyDescent="0.3">
      <c r="A760" s="64" t="s">
        <v>1620</v>
      </c>
      <c r="D760" s="64" t="s">
        <v>1620</v>
      </c>
      <c r="E760" s="54"/>
    </row>
    <row r="761" spans="1:5" x14ac:dyDescent="0.3">
      <c r="A761" s="64" t="s">
        <v>1621</v>
      </c>
      <c r="D761" s="64" t="s">
        <v>1621</v>
      </c>
      <c r="E761" s="54"/>
    </row>
    <row r="762" spans="1:5" x14ac:dyDescent="0.3">
      <c r="A762" s="64" t="s">
        <v>1622</v>
      </c>
      <c r="D762" s="64" t="s">
        <v>1622</v>
      </c>
      <c r="E762" s="54"/>
    </row>
    <row r="763" spans="1:5" x14ac:dyDescent="0.3">
      <c r="A763" s="64" t="s">
        <v>1623</v>
      </c>
      <c r="D763" s="64" t="s">
        <v>1623</v>
      </c>
      <c r="E763" s="54"/>
    </row>
    <row r="764" spans="1:5" x14ac:dyDescent="0.3">
      <c r="A764" s="64" t="s">
        <v>1624</v>
      </c>
      <c r="D764" s="64" t="s">
        <v>1624</v>
      </c>
      <c r="E764" s="54"/>
    </row>
    <row r="765" spans="1:5" x14ac:dyDescent="0.3">
      <c r="A765" s="64" t="s">
        <v>1625</v>
      </c>
      <c r="D765" s="64" t="s">
        <v>1625</v>
      </c>
      <c r="E765" s="54"/>
    </row>
    <row r="766" spans="1:5" x14ac:dyDescent="0.3">
      <c r="A766" s="64" t="s">
        <v>1626</v>
      </c>
      <c r="D766" s="64" t="s">
        <v>1626</v>
      </c>
      <c r="E766" s="54"/>
    </row>
    <row r="767" spans="1:5" x14ac:dyDescent="0.3">
      <c r="A767" s="64" t="s">
        <v>1627</v>
      </c>
      <c r="D767" s="64" t="s">
        <v>1627</v>
      </c>
      <c r="E767" s="54"/>
    </row>
    <row r="768" spans="1:5" x14ac:dyDescent="0.3">
      <c r="A768" s="64" t="s">
        <v>1628</v>
      </c>
      <c r="D768" s="64" t="s">
        <v>1628</v>
      </c>
      <c r="E768" s="54"/>
    </row>
    <row r="769" spans="1:5" x14ac:dyDescent="0.3">
      <c r="A769" s="64" t="s">
        <v>1629</v>
      </c>
      <c r="D769" s="64" t="s">
        <v>1629</v>
      </c>
      <c r="E769" s="54"/>
    </row>
    <row r="770" spans="1:5" x14ac:dyDescent="0.3">
      <c r="A770" s="64" t="s">
        <v>1630</v>
      </c>
      <c r="D770" s="64" t="s">
        <v>1630</v>
      </c>
      <c r="E770" s="54"/>
    </row>
    <row r="771" spans="1:5" x14ac:dyDescent="0.3">
      <c r="A771" s="64" t="s">
        <v>1631</v>
      </c>
      <c r="D771" s="64" t="s">
        <v>1631</v>
      </c>
      <c r="E771" s="54"/>
    </row>
    <row r="772" spans="1:5" x14ac:dyDescent="0.3">
      <c r="A772" s="64" t="s">
        <v>1632</v>
      </c>
      <c r="D772" s="64" t="s">
        <v>1632</v>
      </c>
      <c r="E772" s="54"/>
    </row>
    <row r="773" spans="1:5" x14ac:dyDescent="0.3">
      <c r="A773" s="64" t="s">
        <v>1633</v>
      </c>
      <c r="D773" s="64" t="s">
        <v>1633</v>
      </c>
      <c r="E773" s="54"/>
    </row>
    <row r="774" spans="1:5" x14ac:dyDescent="0.3">
      <c r="A774" s="64" t="s">
        <v>1634</v>
      </c>
      <c r="D774" s="64" t="s">
        <v>1634</v>
      </c>
      <c r="E774" s="54"/>
    </row>
    <row r="775" spans="1:5" x14ac:dyDescent="0.3">
      <c r="A775" s="64" t="s">
        <v>1635</v>
      </c>
      <c r="D775" s="64" t="s">
        <v>1635</v>
      </c>
      <c r="E775" s="54"/>
    </row>
    <row r="776" spans="1:5" x14ac:dyDescent="0.3">
      <c r="A776" s="65" t="s">
        <v>1636</v>
      </c>
      <c r="D776" s="64" t="s">
        <v>1636</v>
      </c>
      <c r="E776" s="54"/>
    </row>
    <row r="777" spans="1:5" x14ac:dyDescent="0.3">
      <c r="A777" s="64" t="s">
        <v>1637</v>
      </c>
      <c r="D777" s="64" t="s">
        <v>1637</v>
      </c>
      <c r="E777" s="54"/>
    </row>
    <row r="778" spans="1:5" x14ac:dyDescent="0.3">
      <c r="A778" s="64" t="s">
        <v>1638</v>
      </c>
      <c r="D778" s="64" t="s">
        <v>1638</v>
      </c>
      <c r="E778" s="54"/>
    </row>
    <row r="779" spans="1:5" x14ac:dyDescent="0.3">
      <c r="A779" s="64" t="s">
        <v>1639</v>
      </c>
      <c r="D779" s="64" t="s">
        <v>1639</v>
      </c>
      <c r="E779" s="54"/>
    </row>
    <row r="780" spans="1:5" x14ac:dyDescent="0.3">
      <c r="A780" s="64" t="s">
        <v>1640</v>
      </c>
      <c r="D780" s="64" t="s">
        <v>1640</v>
      </c>
      <c r="E780" s="54"/>
    </row>
    <row r="781" spans="1:5" x14ac:dyDescent="0.3">
      <c r="A781" s="64" t="s">
        <v>1641</v>
      </c>
      <c r="D781" s="64" t="s">
        <v>1641</v>
      </c>
      <c r="E781" s="54"/>
    </row>
    <row r="782" spans="1:5" x14ac:dyDescent="0.3">
      <c r="A782" s="64" t="s">
        <v>1642</v>
      </c>
      <c r="D782" s="64" t="s">
        <v>1642</v>
      </c>
      <c r="E782" s="54"/>
    </row>
    <row r="783" spans="1:5" x14ac:dyDescent="0.3">
      <c r="A783" s="64" t="s">
        <v>1643</v>
      </c>
      <c r="D783" s="64" t="s">
        <v>1643</v>
      </c>
      <c r="E783" s="54"/>
    </row>
    <row r="784" spans="1:5" x14ac:dyDescent="0.3">
      <c r="A784" s="64" t="s">
        <v>1644</v>
      </c>
      <c r="D784" s="64" t="s">
        <v>1644</v>
      </c>
      <c r="E784" s="54"/>
    </row>
    <row r="785" spans="1:5" x14ac:dyDescent="0.3">
      <c r="A785" s="64" t="s">
        <v>1645</v>
      </c>
      <c r="D785" s="64" t="s">
        <v>1645</v>
      </c>
      <c r="E785" s="54"/>
    </row>
    <row r="786" spans="1:5" x14ac:dyDescent="0.3">
      <c r="A786" s="64" t="s">
        <v>1646</v>
      </c>
      <c r="D786" s="64" t="s">
        <v>1646</v>
      </c>
      <c r="E786" s="54"/>
    </row>
    <row r="787" spans="1:5" x14ac:dyDescent="0.3">
      <c r="A787" s="64" t="s">
        <v>1647</v>
      </c>
      <c r="D787" s="64" t="s">
        <v>1647</v>
      </c>
      <c r="E787" s="54"/>
    </row>
    <row r="788" spans="1:5" x14ac:dyDescent="0.3">
      <c r="A788" s="64" t="s">
        <v>1648</v>
      </c>
      <c r="D788" s="64" t="s">
        <v>1648</v>
      </c>
      <c r="E788" s="54"/>
    </row>
    <row r="789" spans="1:5" x14ac:dyDescent="0.3">
      <c r="A789" s="64" t="s">
        <v>1649</v>
      </c>
      <c r="D789" s="64" t="s">
        <v>1649</v>
      </c>
      <c r="E789" s="54"/>
    </row>
    <row r="790" spans="1:5" x14ac:dyDescent="0.3">
      <c r="A790" s="64" t="s">
        <v>1650</v>
      </c>
      <c r="D790" s="64" t="s">
        <v>1650</v>
      </c>
      <c r="E790" s="54"/>
    </row>
    <row r="791" spans="1:5" x14ac:dyDescent="0.3">
      <c r="A791" s="64" t="s">
        <v>1651</v>
      </c>
      <c r="D791" s="64" t="s">
        <v>1651</v>
      </c>
      <c r="E791" s="54"/>
    </row>
    <row r="792" spans="1:5" x14ac:dyDescent="0.3">
      <c r="A792" s="64" t="s">
        <v>1652</v>
      </c>
      <c r="D792" s="64" t="s">
        <v>1652</v>
      </c>
      <c r="E792" s="54"/>
    </row>
    <row r="793" spans="1:5" x14ac:dyDescent="0.3">
      <c r="A793" s="64" t="s">
        <v>1653</v>
      </c>
      <c r="D793" s="64" t="s">
        <v>1653</v>
      </c>
      <c r="E793" s="54"/>
    </row>
    <row r="794" spans="1:5" x14ac:dyDescent="0.3">
      <c r="A794" s="64" t="s">
        <v>1654</v>
      </c>
      <c r="D794" s="64" t="s">
        <v>1654</v>
      </c>
      <c r="E794" s="54"/>
    </row>
    <row r="795" spans="1:5" x14ac:dyDescent="0.3">
      <c r="A795" s="64" t="s">
        <v>1655</v>
      </c>
      <c r="D795" s="64" t="s">
        <v>1655</v>
      </c>
      <c r="E795" s="54"/>
    </row>
    <row r="796" spans="1:5" x14ac:dyDescent="0.3">
      <c r="A796" s="64" t="s">
        <v>1656</v>
      </c>
      <c r="D796" s="64" t="s">
        <v>1656</v>
      </c>
      <c r="E796" s="54"/>
    </row>
    <row r="797" spans="1:5" x14ac:dyDescent="0.3">
      <c r="A797" s="64" t="s">
        <v>1657</v>
      </c>
      <c r="D797" s="64" t="s">
        <v>1657</v>
      </c>
      <c r="E797" s="54"/>
    </row>
    <row r="798" spans="1:5" x14ac:dyDescent="0.3">
      <c r="A798" s="64" t="s">
        <v>1658</v>
      </c>
      <c r="D798" s="64" t="s">
        <v>1658</v>
      </c>
      <c r="E798" s="54"/>
    </row>
    <row r="799" spans="1:5" x14ac:dyDescent="0.3">
      <c r="A799" s="64" t="s">
        <v>1659</v>
      </c>
      <c r="D799" s="64" t="s">
        <v>1659</v>
      </c>
      <c r="E799" s="54"/>
    </row>
    <row r="800" spans="1:5" x14ac:dyDescent="0.3">
      <c r="A800" s="64" t="s">
        <v>1660</v>
      </c>
      <c r="D800" s="64" t="s">
        <v>1660</v>
      </c>
      <c r="E800" s="54"/>
    </row>
    <row r="801" spans="1:5" x14ac:dyDescent="0.3">
      <c r="A801" s="64" t="s">
        <v>1661</v>
      </c>
      <c r="D801" s="64" t="s">
        <v>1661</v>
      </c>
      <c r="E801" s="54"/>
    </row>
    <row r="802" spans="1:5" x14ac:dyDescent="0.3">
      <c r="A802" s="64" t="s">
        <v>1662</v>
      </c>
      <c r="D802" s="64" t="s">
        <v>1662</v>
      </c>
      <c r="E802" s="54"/>
    </row>
    <row r="803" spans="1:5" x14ac:dyDescent="0.3">
      <c r="E803" s="54"/>
    </row>
    <row r="804" spans="1:5" x14ac:dyDescent="0.3">
      <c r="E804" s="54"/>
    </row>
    <row r="805" spans="1:5" x14ac:dyDescent="0.3">
      <c r="E805" s="54"/>
    </row>
    <row r="806" spans="1:5" x14ac:dyDescent="0.3">
      <c r="E806" s="54"/>
    </row>
    <row r="807" spans="1:5" x14ac:dyDescent="0.3">
      <c r="E807" s="54"/>
    </row>
    <row r="808" spans="1:5" x14ac:dyDescent="0.3">
      <c r="E808" s="54"/>
    </row>
    <row r="809" spans="1:5" x14ac:dyDescent="0.3">
      <c r="E809" s="54"/>
    </row>
    <row r="810" spans="1:5" x14ac:dyDescent="0.3">
      <c r="E810" s="54"/>
    </row>
    <row r="811" spans="1:5" x14ac:dyDescent="0.3">
      <c r="E811" s="54"/>
    </row>
    <row r="812" spans="1:5" x14ac:dyDescent="0.3">
      <c r="E812" s="54"/>
    </row>
    <row r="813" spans="1:5" x14ac:dyDescent="0.3">
      <c r="E813" s="54"/>
    </row>
    <row r="814" spans="1:5" x14ac:dyDescent="0.3">
      <c r="E814" s="54"/>
    </row>
    <row r="815" spans="1:5" x14ac:dyDescent="0.3">
      <c r="E815" s="54"/>
    </row>
    <row r="816" spans="1:5" x14ac:dyDescent="0.3">
      <c r="E816" s="54"/>
    </row>
    <row r="817" spans="5:5" x14ac:dyDescent="0.3">
      <c r="E817" s="54"/>
    </row>
    <row r="818" spans="5:5" x14ac:dyDescent="0.3">
      <c r="E818" s="54"/>
    </row>
    <row r="819" spans="5:5" x14ac:dyDescent="0.3">
      <c r="E819" s="54"/>
    </row>
    <row r="820" spans="5:5" x14ac:dyDescent="0.3">
      <c r="E820" s="54"/>
    </row>
    <row r="821" spans="5:5" x14ac:dyDescent="0.3">
      <c r="E821" s="54"/>
    </row>
    <row r="822" spans="5:5" x14ac:dyDescent="0.3">
      <c r="E822" s="54"/>
    </row>
    <row r="823" spans="5:5" x14ac:dyDescent="0.3">
      <c r="E823" s="54"/>
    </row>
    <row r="824" spans="5:5" x14ac:dyDescent="0.3">
      <c r="E824" s="54"/>
    </row>
    <row r="825" spans="5:5" x14ac:dyDescent="0.3">
      <c r="E825" s="54"/>
    </row>
    <row r="826" spans="5:5" x14ac:dyDescent="0.3">
      <c r="E826" s="54"/>
    </row>
    <row r="827" spans="5:5" x14ac:dyDescent="0.3">
      <c r="E827" s="54"/>
    </row>
    <row r="828" spans="5:5" x14ac:dyDescent="0.3">
      <c r="E828" s="54"/>
    </row>
    <row r="829" spans="5:5" x14ac:dyDescent="0.3">
      <c r="E829" s="54"/>
    </row>
    <row r="830" spans="5:5" x14ac:dyDescent="0.3">
      <c r="E830" s="54"/>
    </row>
    <row r="831" spans="5:5" x14ac:dyDescent="0.3">
      <c r="E831" s="54"/>
    </row>
    <row r="832" spans="5:5" x14ac:dyDescent="0.3">
      <c r="E832" s="54"/>
    </row>
    <row r="833" spans="5:5" x14ac:dyDescent="0.3">
      <c r="E833" s="54"/>
    </row>
    <row r="834" spans="5:5" x14ac:dyDescent="0.3">
      <c r="E834" s="54"/>
    </row>
    <row r="835" spans="5:5" x14ac:dyDescent="0.3">
      <c r="E835" s="54"/>
    </row>
    <row r="836" spans="5:5" x14ac:dyDescent="0.3">
      <c r="E836" s="54"/>
    </row>
    <row r="837" spans="5:5" x14ac:dyDescent="0.3">
      <c r="E837" s="54"/>
    </row>
    <row r="838" spans="5:5" x14ac:dyDescent="0.3">
      <c r="E838" s="54"/>
    </row>
    <row r="839" spans="5:5" x14ac:dyDescent="0.3">
      <c r="E839" s="54"/>
    </row>
    <row r="840" spans="5:5" x14ac:dyDescent="0.3">
      <c r="E840" s="54"/>
    </row>
    <row r="841" spans="5:5" x14ac:dyDescent="0.3">
      <c r="E841" s="54"/>
    </row>
    <row r="842" spans="5:5" x14ac:dyDescent="0.3">
      <c r="E842" s="54"/>
    </row>
    <row r="843" spans="5:5" x14ac:dyDescent="0.3">
      <c r="E843" s="54"/>
    </row>
    <row r="844" spans="5:5" x14ac:dyDescent="0.3">
      <c r="E844" s="54"/>
    </row>
    <row r="845" spans="5:5" x14ac:dyDescent="0.3">
      <c r="E845" s="54"/>
    </row>
    <row r="846" spans="5:5" x14ac:dyDescent="0.3">
      <c r="E846" s="54"/>
    </row>
    <row r="847" spans="5:5" x14ac:dyDescent="0.3">
      <c r="E847" s="54"/>
    </row>
    <row r="848" spans="5:5" x14ac:dyDescent="0.3">
      <c r="E848" s="54"/>
    </row>
    <row r="849" spans="5:5" x14ac:dyDescent="0.3">
      <c r="E849" s="54"/>
    </row>
    <row r="850" spans="5:5" x14ac:dyDescent="0.3">
      <c r="E850" s="54"/>
    </row>
    <row r="851" spans="5:5" x14ac:dyDescent="0.3">
      <c r="E851" s="54"/>
    </row>
    <row r="852" spans="5:5" x14ac:dyDescent="0.3">
      <c r="E852" s="54"/>
    </row>
    <row r="853" spans="5:5" x14ac:dyDescent="0.3">
      <c r="E853" s="54"/>
    </row>
    <row r="854" spans="5:5" x14ac:dyDescent="0.3">
      <c r="E854" s="54"/>
    </row>
    <row r="855" spans="5:5" x14ac:dyDescent="0.3">
      <c r="E855" s="54"/>
    </row>
    <row r="856" spans="5:5" x14ac:dyDescent="0.3">
      <c r="E856" s="54"/>
    </row>
    <row r="857" spans="5:5" x14ac:dyDescent="0.3">
      <c r="E857" s="54"/>
    </row>
    <row r="858" spans="5:5" x14ac:dyDescent="0.3">
      <c r="E858" s="54"/>
    </row>
    <row r="859" spans="5:5" x14ac:dyDescent="0.3">
      <c r="E859" s="54"/>
    </row>
    <row r="860" spans="5:5" x14ac:dyDescent="0.3">
      <c r="E860" s="54"/>
    </row>
    <row r="861" spans="5:5" x14ac:dyDescent="0.3">
      <c r="E861" s="54"/>
    </row>
    <row r="862" spans="5:5" x14ac:dyDescent="0.3">
      <c r="E862" s="54"/>
    </row>
    <row r="863" spans="5:5" x14ac:dyDescent="0.3">
      <c r="E863" s="54"/>
    </row>
    <row r="864" spans="5:5" x14ac:dyDescent="0.3">
      <c r="E864" s="54"/>
    </row>
    <row r="865" spans="5:5" x14ac:dyDescent="0.3">
      <c r="E865" s="54"/>
    </row>
    <row r="866" spans="5:5" x14ac:dyDescent="0.3">
      <c r="E866" s="54"/>
    </row>
    <row r="867" spans="5:5" x14ac:dyDescent="0.3">
      <c r="E867" s="54"/>
    </row>
    <row r="868" spans="5:5" x14ac:dyDescent="0.3">
      <c r="E868" s="54"/>
    </row>
    <row r="869" spans="5:5" x14ac:dyDescent="0.3">
      <c r="E869" s="54"/>
    </row>
    <row r="870" spans="5:5" x14ac:dyDescent="0.3">
      <c r="E870" s="54"/>
    </row>
    <row r="871" spans="5:5" x14ac:dyDescent="0.3">
      <c r="E871" s="54"/>
    </row>
    <row r="872" spans="5:5" x14ac:dyDescent="0.3">
      <c r="E872" s="54"/>
    </row>
    <row r="873" spans="5:5" x14ac:dyDescent="0.3">
      <c r="E873" s="54"/>
    </row>
    <row r="874" spans="5:5" x14ac:dyDescent="0.3">
      <c r="E874" s="54"/>
    </row>
    <row r="875" spans="5:5" x14ac:dyDescent="0.3">
      <c r="E875" s="54"/>
    </row>
    <row r="876" spans="5:5" x14ac:dyDescent="0.3">
      <c r="E876" s="54"/>
    </row>
    <row r="877" spans="5:5" x14ac:dyDescent="0.3">
      <c r="E877" s="54"/>
    </row>
    <row r="878" spans="5:5" x14ac:dyDescent="0.3">
      <c r="E878" s="54"/>
    </row>
    <row r="879" spans="5:5" x14ac:dyDescent="0.3">
      <c r="E879" s="54"/>
    </row>
    <row r="880" spans="5:5" x14ac:dyDescent="0.3">
      <c r="E880" s="54"/>
    </row>
    <row r="881" spans="5:5" x14ac:dyDescent="0.3">
      <c r="E881" s="54"/>
    </row>
    <row r="882" spans="5:5" x14ac:dyDescent="0.3">
      <c r="E882" s="54"/>
    </row>
    <row r="883" spans="5:5" x14ac:dyDescent="0.3">
      <c r="E883" s="54"/>
    </row>
    <row r="884" spans="5:5" x14ac:dyDescent="0.3">
      <c r="E884" s="54"/>
    </row>
    <row r="885" spans="5:5" x14ac:dyDescent="0.3">
      <c r="E885" s="54"/>
    </row>
    <row r="886" spans="5:5" x14ac:dyDescent="0.3">
      <c r="E886" s="54"/>
    </row>
    <row r="887" spans="5:5" x14ac:dyDescent="0.3">
      <c r="E887" s="54"/>
    </row>
    <row r="888" spans="5:5" x14ac:dyDescent="0.3">
      <c r="E888" s="54"/>
    </row>
    <row r="889" spans="5:5" x14ac:dyDescent="0.3">
      <c r="E889" s="54"/>
    </row>
    <row r="890" spans="5:5" x14ac:dyDescent="0.3">
      <c r="E890" s="54"/>
    </row>
    <row r="891" spans="5:5" x14ac:dyDescent="0.3">
      <c r="E891" s="54"/>
    </row>
    <row r="892" spans="5:5" x14ac:dyDescent="0.3">
      <c r="E892" s="54"/>
    </row>
    <row r="893" spans="5:5" x14ac:dyDescent="0.3">
      <c r="E893" s="54"/>
    </row>
    <row r="894" spans="5:5" x14ac:dyDescent="0.3">
      <c r="E894" s="54"/>
    </row>
    <row r="895" spans="5:5" x14ac:dyDescent="0.3">
      <c r="E895" s="54"/>
    </row>
    <row r="896" spans="5:5" x14ac:dyDescent="0.3">
      <c r="E896" s="54"/>
    </row>
    <row r="897" spans="5:5" x14ac:dyDescent="0.3">
      <c r="E897" s="54"/>
    </row>
    <row r="898" spans="5:5" x14ac:dyDescent="0.3">
      <c r="E898" s="54"/>
    </row>
    <row r="899" spans="5:5" x14ac:dyDescent="0.3">
      <c r="E899" s="54"/>
    </row>
    <row r="900" spans="5:5" x14ac:dyDescent="0.3">
      <c r="E900" s="54"/>
    </row>
    <row r="901" spans="5:5" x14ac:dyDescent="0.3">
      <c r="E901" s="54"/>
    </row>
    <row r="902" spans="5:5" x14ac:dyDescent="0.3">
      <c r="E902" s="54"/>
    </row>
    <row r="903" spans="5:5" x14ac:dyDescent="0.3">
      <c r="E903" s="54"/>
    </row>
    <row r="904" spans="5:5" x14ac:dyDescent="0.3">
      <c r="E904" s="54"/>
    </row>
    <row r="905" spans="5:5" x14ac:dyDescent="0.3">
      <c r="E905" s="54"/>
    </row>
    <row r="906" spans="5:5" x14ac:dyDescent="0.3">
      <c r="E906" s="54"/>
    </row>
    <row r="907" spans="5:5" x14ac:dyDescent="0.3">
      <c r="E907" s="54"/>
    </row>
    <row r="908" spans="5:5" x14ac:dyDescent="0.3">
      <c r="E908" s="54"/>
    </row>
    <row r="909" spans="5:5" x14ac:dyDescent="0.3">
      <c r="E909" s="54"/>
    </row>
    <row r="910" spans="5:5" x14ac:dyDescent="0.3">
      <c r="E910" s="54"/>
    </row>
    <row r="911" spans="5:5" x14ac:dyDescent="0.3">
      <c r="E911" s="54"/>
    </row>
    <row r="912" spans="5:5" x14ac:dyDescent="0.3">
      <c r="E912" s="54"/>
    </row>
    <row r="913" spans="5:5" x14ac:dyDescent="0.3">
      <c r="E913" s="54"/>
    </row>
    <row r="914" spans="5:5" x14ac:dyDescent="0.3">
      <c r="E914" s="54"/>
    </row>
    <row r="915" spans="5:5" x14ac:dyDescent="0.3">
      <c r="E915" s="54"/>
    </row>
    <row r="916" spans="5:5" x14ac:dyDescent="0.3">
      <c r="E916" s="54"/>
    </row>
    <row r="917" spans="5:5" x14ac:dyDescent="0.3">
      <c r="E917" s="54"/>
    </row>
    <row r="918" spans="5:5" x14ac:dyDescent="0.3">
      <c r="E918" s="54"/>
    </row>
    <row r="919" spans="5:5" x14ac:dyDescent="0.3">
      <c r="E919" s="54"/>
    </row>
    <row r="920" spans="5:5" x14ac:dyDescent="0.3">
      <c r="E920" s="54"/>
    </row>
    <row r="921" spans="5:5" x14ac:dyDescent="0.3">
      <c r="E921" s="54"/>
    </row>
    <row r="922" spans="5:5" x14ac:dyDescent="0.3">
      <c r="E922" s="54"/>
    </row>
    <row r="923" spans="5:5" x14ac:dyDescent="0.3">
      <c r="E923" s="54"/>
    </row>
    <row r="924" spans="5:5" x14ac:dyDescent="0.3">
      <c r="E924" s="54"/>
    </row>
    <row r="925" spans="5:5" x14ac:dyDescent="0.3">
      <c r="E925" s="54"/>
    </row>
    <row r="926" spans="5:5" x14ac:dyDescent="0.3">
      <c r="E926" s="54"/>
    </row>
    <row r="927" spans="5:5" x14ac:dyDescent="0.3">
      <c r="E927" s="54"/>
    </row>
    <row r="928" spans="5:5" x14ac:dyDescent="0.3">
      <c r="E928" s="54"/>
    </row>
    <row r="929" spans="5:5" x14ac:dyDescent="0.3">
      <c r="E929" s="54"/>
    </row>
    <row r="930" spans="5:5" x14ac:dyDescent="0.3">
      <c r="E930" s="54"/>
    </row>
    <row r="931" spans="5:5" x14ac:dyDescent="0.3">
      <c r="E931" s="54"/>
    </row>
    <row r="932" spans="5:5" x14ac:dyDescent="0.3">
      <c r="E932" s="54"/>
    </row>
    <row r="933" spans="5:5" x14ac:dyDescent="0.3">
      <c r="E933" s="54"/>
    </row>
    <row r="934" spans="5:5" x14ac:dyDescent="0.3">
      <c r="E934" s="54"/>
    </row>
    <row r="935" spans="5:5" x14ac:dyDescent="0.3">
      <c r="E935" s="54"/>
    </row>
    <row r="936" spans="5:5" x14ac:dyDescent="0.3">
      <c r="E936" s="54"/>
    </row>
    <row r="937" spans="5:5" x14ac:dyDescent="0.3">
      <c r="E937" s="54"/>
    </row>
    <row r="938" spans="5:5" x14ac:dyDescent="0.3">
      <c r="E938" s="54"/>
    </row>
    <row r="939" spans="5:5" x14ac:dyDescent="0.3">
      <c r="E939" s="54"/>
    </row>
    <row r="940" spans="5:5" x14ac:dyDescent="0.3">
      <c r="E940" s="54"/>
    </row>
    <row r="941" spans="5:5" x14ac:dyDescent="0.3">
      <c r="E941" s="54"/>
    </row>
    <row r="942" spans="5:5" x14ac:dyDescent="0.3">
      <c r="E942" s="54"/>
    </row>
    <row r="943" spans="5:5" x14ac:dyDescent="0.3">
      <c r="E943" s="54"/>
    </row>
    <row r="944" spans="5:5" x14ac:dyDescent="0.3">
      <c r="E944" s="54"/>
    </row>
    <row r="945" spans="5:5" x14ac:dyDescent="0.3">
      <c r="E945" s="54"/>
    </row>
    <row r="946" spans="5:5" x14ac:dyDescent="0.3">
      <c r="E946" s="54"/>
    </row>
    <row r="947" spans="5:5" x14ac:dyDescent="0.3">
      <c r="E947" s="54"/>
    </row>
    <row r="948" spans="5:5" x14ac:dyDescent="0.3">
      <c r="E948" s="54"/>
    </row>
    <row r="949" spans="5:5" x14ac:dyDescent="0.3">
      <c r="E949" s="54"/>
    </row>
    <row r="950" spans="5:5" x14ac:dyDescent="0.3">
      <c r="E950" s="54"/>
    </row>
    <row r="951" spans="5:5" x14ac:dyDescent="0.3">
      <c r="E951" s="54"/>
    </row>
    <row r="952" spans="5:5" x14ac:dyDescent="0.3">
      <c r="E952" s="54"/>
    </row>
    <row r="953" spans="5:5" x14ac:dyDescent="0.3">
      <c r="E953" s="54"/>
    </row>
    <row r="954" spans="5:5" x14ac:dyDescent="0.3">
      <c r="E954" s="54"/>
    </row>
    <row r="955" spans="5:5" x14ac:dyDescent="0.3">
      <c r="E955" s="54"/>
    </row>
    <row r="956" spans="5:5" x14ac:dyDescent="0.3">
      <c r="E956" s="54"/>
    </row>
    <row r="957" spans="5:5" x14ac:dyDescent="0.3">
      <c r="E957" s="54"/>
    </row>
    <row r="958" spans="5:5" x14ac:dyDescent="0.3">
      <c r="E958" s="54"/>
    </row>
    <row r="959" spans="5:5" x14ac:dyDescent="0.3">
      <c r="E959" s="54"/>
    </row>
    <row r="960" spans="5:5" x14ac:dyDescent="0.3">
      <c r="E960" s="54"/>
    </row>
    <row r="961" spans="5:5" x14ac:dyDescent="0.3">
      <c r="E961" s="54"/>
    </row>
    <row r="962" spans="5:5" x14ac:dyDescent="0.3">
      <c r="E962" s="54"/>
    </row>
    <row r="963" spans="5:5" x14ac:dyDescent="0.3">
      <c r="E963" s="54"/>
    </row>
    <row r="964" spans="5:5" x14ac:dyDescent="0.3">
      <c r="E964" s="54"/>
    </row>
    <row r="965" spans="5:5" x14ac:dyDescent="0.3">
      <c r="E965" s="54"/>
    </row>
    <row r="966" spans="5:5" x14ac:dyDescent="0.3">
      <c r="E966" s="54"/>
    </row>
    <row r="967" spans="5:5" x14ac:dyDescent="0.3">
      <c r="E967" s="54"/>
    </row>
    <row r="968" spans="5:5" x14ac:dyDescent="0.3">
      <c r="E968" s="54"/>
    </row>
    <row r="969" spans="5:5" x14ac:dyDescent="0.3">
      <c r="E969" s="54"/>
    </row>
    <row r="970" spans="5:5" x14ac:dyDescent="0.3">
      <c r="E970" s="54"/>
    </row>
    <row r="971" spans="5:5" x14ac:dyDescent="0.3">
      <c r="E971" s="54"/>
    </row>
    <row r="972" spans="5:5" x14ac:dyDescent="0.3">
      <c r="E972" s="54"/>
    </row>
    <row r="973" spans="5:5" x14ac:dyDescent="0.3">
      <c r="E973" s="54"/>
    </row>
    <row r="974" spans="5:5" x14ac:dyDescent="0.3">
      <c r="E974" s="54"/>
    </row>
    <row r="975" spans="5:5" x14ac:dyDescent="0.3">
      <c r="E975" s="54"/>
    </row>
    <row r="976" spans="5:5" x14ac:dyDescent="0.3">
      <c r="E976" s="54"/>
    </row>
    <row r="977" spans="5:5" x14ac:dyDescent="0.3">
      <c r="E977" s="54"/>
    </row>
    <row r="978" spans="5:5" x14ac:dyDescent="0.3">
      <c r="E978" s="54"/>
    </row>
    <row r="979" spans="5:5" x14ac:dyDescent="0.3">
      <c r="E979" s="54"/>
    </row>
    <row r="980" spans="5:5" x14ac:dyDescent="0.3">
      <c r="E980" s="54"/>
    </row>
    <row r="981" spans="5:5" x14ac:dyDescent="0.3">
      <c r="E981" s="54"/>
    </row>
    <row r="982" spans="5:5" x14ac:dyDescent="0.3">
      <c r="E982" s="54"/>
    </row>
    <row r="983" spans="5:5" x14ac:dyDescent="0.3">
      <c r="E983" s="54"/>
    </row>
    <row r="984" spans="5:5" x14ac:dyDescent="0.3">
      <c r="E984" s="54"/>
    </row>
    <row r="985" spans="5:5" x14ac:dyDescent="0.3">
      <c r="E985" s="54"/>
    </row>
    <row r="986" spans="5:5" x14ac:dyDescent="0.3">
      <c r="E986" s="54"/>
    </row>
    <row r="987" spans="5:5" x14ac:dyDescent="0.3">
      <c r="E987" s="54"/>
    </row>
    <row r="988" spans="5:5" x14ac:dyDescent="0.3">
      <c r="E988" s="54"/>
    </row>
    <row r="989" spans="5:5" x14ac:dyDescent="0.3">
      <c r="E989" s="54"/>
    </row>
    <row r="990" spans="5:5" x14ac:dyDescent="0.3">
      <c r="E990" s="54"/>
    </row>
    <row r="991" spans="5:5" x14ac:dyDescent="0.3">
      <c r="E991" s="54"/>
    </row>
    <row r="992" spans="5:5" x14ac:dyDescent="0.3">
      <c r="E992" s="54"/>
    </row>
    <row r="993" spans="5:5" x14ac:dyDescent="0.3">
      <c r="E993" s="54"/>
    </row>
    <row r="994" spans="5:5" x14ac:dyDescent="0.3">
      <c r="E994" s="54"/>
    </row>
    <row r="995" spans="5:5" x14ac:dyDescent="0.3">
      <c r="E995" s="54"/>
    </row>
    <row r="996" spans="5:5" x14ac:dyDescent="0.3">
      <c r="E996" s="54"/>
    </row>
    <row r="997" spans="5:5" x14ac:dyDescent="0.3">
      <c r="E997" s="54"/>
    </row>
    <row r="998" spans="5:5" x14ac:dyDescent="0.3">
      <c r="E998" s="54"/>
    </row>
    <row r="999" spans="5:5" x14ac:dyDescent="0.3">
      <c r="E999" s="54"/>
    </row>
    <row r="1000" spans="5:5" x14ac:dyDescent="0.3">
      <c r="E1000" s="54"/>
    </row>
    <row r="1001" spans="5:5" x14ac:dyDescent="0.3">
      <c r="E1001" s="54"/>
    </row>
    <row r="1002" spans="5:5" x14ac:dyDescent="0.3">
      <c r="E1002" s="54"/>
    </row>
    <row r="1003" spans="5:5" x14ac:dyDescent="0.3">
      <c r="E1003" s="54"/>
    </row>
    <row r="1004" spans="5:5" x14ac:dyDescent="0.3">
      <c r="E1004" s="54"/>
    </row>
    <row r="1005" spans="5:5" x14ac:dyDescent="0.3">
      <c r="E1005" s="54"/>
    </row>
    <row r="1006" spans="5:5" x14ac:dyDescent="0.3">
      <c r="E1006" s="54"/>
    </row>
    <row r="1007" spans="5:5" x14ac:dyDescent="0.3">
      <c r="E1007" s="54"/>
    </row>
    <row r="1008" spans="5:5" x14ac:dyDescent="0.3">
      <c r="E1008" s="54"/>
    </row>
    <row r="1009" spans="5:5" x14ac:dyDescent="0.3">
      <c r="E1009" s="54"/>
    </row>
    <row r="1010" spans="5:5" x14ac:dyDescent="0.3">
      <c r="E1010" s="54"/>
    </row>
    <row r="1011" spans="5:5" x14ac:dyDescent="0.3">
      <c r="E1011" s="54"/>
    </row>
    <row r="1012" spans="5:5" x14ac:dyDescent="0.3">
      <c r="E1012" s="54"/>
    </row>
    <row r="1013" spans="5:5" x14ac:dyDescent="0.3">
      <c r="E1013" s="54"/>
    </row>
    <row r="1014" spans="5:5" x14ac:dyDescent="0.3">
      <c r="E1014" s="54"/>
    </row>
    <row r="1015" spans="5:5" x14ac:dyDescent="0.3">
      <c r="E1015" s="54"/>
    </row>
    <row r="1016" spans="5:5" x14ac:dyDescent="0.3">
      <c r="E1016" s="54"/>
    </row>
    <row r="1017" spans="5:5" x14ac:dyDescent="0.3">
      <c r="E1017" s="54"/>
    </row>
    <row r="1018" spans="5:5" x14ac:dyDescent="0.3">
      <c r="E1018" s="54"/>
    </row>
    <row r="1019" spans="5:5" x14ac:dyDescent="0.3">
      <c r="E1019" s="54"/>
    </row>
    <row r="1020" spans="5:5" x14ac:dyDescent="0.3">
      <c r="E1020" s="54"/>
    </row>
    <row r="1021" spans="5:5" x14ac:dyDescent="0.3">
      <c r="E1021" s="54"/>
    </row>
    <row r="1022" spans="5:5" x14ac:dyDescent="0.3">
      <c r="E1022" s="54"/>
    </row>
    <row r="1023" spans="5:5" x14ac:dyDescent="0.3">
      <c r="E1023" s="54"/>
    </row>
    <row r="1024" spans="5:5" x14ac:dyDescent="0.3">
      <c r="E1024" s="54"/>
    </row>
    <row r="1025" spans="5:5" x14ac:dyDescent="0.3">
      <c r="E1025" s="54"/>
    </row>
    <row r="1026" spans="5:5" x14ac:dyDescent="0.3">
      <c r="E1026" s="54"/>
    </row>
    <row r="1027" spans="5:5" x14ac:dyDescent="0.3">
      <c r="E1027" s="54"/>
    </row>
    <row r="1028" spans="5:5" x14ac:dyDescent="0.3">
      <c r="E1028" s="54"/>
    </row>
    <row r="1029" spans="5:5" x14ac:dyDescent="0.3">
      <c r="E1029" s="54"/>
    </row>
    <row r="1030" spans="5:5" x14ac:dyDescent="0.3">
      <c r="E1030" s="54"/>
    </row>
    <row r="1031" spans="5:5" x14ac:dyDescent="0.3">
      <c r="E1031" s="54"/>
    </row>
    <row r="1032" spans="5:5" x14ac:dyDescent="0.3">
      <c r="E1032" s="54"/>
    </row>
    <row r="1033" spans="5:5" x14ac:dyDescent="0.3">
      <c r="E1033" s="54"/>
    </row>
    <row r="1034" spans="5:5" x14ac:dyDescent="0.3">
      <c r="E1034" s="54"/>
    </row>
    <row r="1035" spans="5:5" x14ac:dyDescent="0.3">
      <c r="E1035" s="54"/>
    </row>
    <row r="1036" spans="5:5" x14ac:dyDescent="0.3">
      <c r="E1036" s="54"/>
    </row>
    <row r="1037" spans="5:5" x14ac:dyDescent="0.3">
      <c r="E1037" s="54"/>
    </row>
    <row r="1038" spans="5:5" x14ac:dyDescent="0.3">
      <c r="E1038" s="54"/>
    </row>
    <row r="1039" spans="5:5" x14ac:dyDescent="0.3">
      <c r="E1039" s="54"/>
    </row>
    <row r="1040" spans="5:5" x14ac:dyDescent="0.3">
      <c r="E1040" s="54"/>
    </row>
    <row r="1041" spans="5:5" x14ac:dyDescent="0.3">
      <c r="E1041" s="54"/>
    </row>
    <row r="1042" spans="5:5" x14ac:dyDescent="0.3">
      <c r="E1042" s="54"/>
    </row>
    <row r="1043" spans="5:5" x14ac:dyDescent="0.3">
      <c r="E1043" s="54"/>
    </row>
    <row r="1044" spans="5:5" x14ac:dyDescent="0.3">
      <c r="E1044" s="54"/>
    </row>
    <row r="1045" spans="5:5" x14ac:dyDescent="0.3">
      <c r="E1045" s="54"/>
    </row>
    <row r="1046" spans="5:5" x14ac:dyDescent="0.3">
      <c r="E1046" s="54"/>
    </row>
    <row r="1047" spans="5:5" x14ac:dyDescent="0.3">
      <c r="E1047" s="54"/>
    </row>
    <row r="1048" spans="5:5" x14ac:dyDescent="0.3">
      <c r="E1048" s="54"/>
    </row>
    <row r="1049" spans="5:5" x14ac:dyDescent="0.3">
      <c r="E1049" s="54"/>
    </row>
    <row r="1050" spans="5:5" x14ac:dyDescent="0.3">
      <c r="E1050" s="54"/>
    </row>
    <row r="1051" spans="5:5" x14ac:dyDescent="0.3">
      <c r="E1051" s="54"/>
    </row>
    <row r="1052" spans="5:5" x14ac:dyDescent="0.3">
      <c r="E1052" s="54"/>
    </row>
    <row r="1053" spans="5:5" x14ac:dyDescent="0.3">
      <c r="E1053" s="54"/>
    </row>
    <row r="1054" spans="5:5" x14ac:dyDescent="0.3">
      <c r="E1054" s="54"/>
    </row>
    <row r="1055" spans="5:5" x14ac:dyDescent="0.3">
      <c r="E1055" s="54"/>
    </row>
    <row r="1056" spans="5:5" x14ac:dyDescent="0.3">
      <c r="E1056" s="54"/>
    </row>
    <row r="1057" spans="5:5" x14ac:dyDescent="0.3">
      <c r="E1057" s="54"/>
    </row>
    <row r="1058" spans="5:5" x14ac:dyDescent="0.3">
      <c r="E1058" s="54"/>
    </row>
    <row r="1059" spans="5:5" x14ac:dyDescent="0.3">
      <c r="E1059" s="54"/>
    </row>
    <row r="1060" spans="5:5" x14ac:dyDescent="0.3">
      <c r="E1060" s="54"/>
    </row>
    <row r="1061" spans="5:5" x14ac:dyDescent="0.3">
      <c r="E1061" s="54"/>
    </row>
    <row r="1062" spans="5:5" x14ac:dyDescent="0.3">
      <c r="E1062" s="54"/>
    </row>
    <row r="1063" spans="5:5" x14ac:dyDescent="0.3">
      <c r="E1063" s="54"/>
    </row>
    <row r="1064" spans="5:5" x14ac:dyDescent="0.3">
      <c r="E1064" s="54"/>
    </row>
    <row r="1065" spans="5:5" x14ac:dyDescent="0.3">
      <c r="E1065" s="54"/>
    </row>
    <row r="1066" spans="5:5" x14ac:dyDescent="0.3">
      <c r="E1066" s="54"/>
    </row>
    <row r="1067" spans="5:5" x14ac:dyDescent="0.3">
      <c r="E1067" s="54"/>
    </row>
    <row r="1068" spans="5:5" x14ac:dyDescent="0.3">
      <c r="E1068" s="54"/>
    </row>
    <row r="1069" spans="5:5" x14ac:dyDescent="0.3">
      <c r="E1069" s="54"/>
    </row>
    <row r="1070" spans="5:5" x14ac:dyDescent="0.3">
      <c r="E1070" s="54"/>
    </row>
    <row r="1071" spans="5:5" x14ac:dyDescent="0.3">
      <c r="E1071" s="54"/>
    </row>
    <row r="1072" spans="5:5" x14ac:dyDescent="0.3">
      <c r="E1072" s="54"/>
    </row>
    <row r="1073" spans="5:5" x14ac:dyDescent="0.3">
      <c r="E1073" s="54"/>
    </row>
    <row r="1074" spans="5:5" x14ac:dyDescent="0.3">
      <c r="E1074" s="54"/>
    </row>
    <row r="1075" spans="5:5" x14ac:dyDescent="0.3">
      <c r="E1075" s="54"/>
    </row>
    <row r="1076" spans="5:5" x14ac:dyDescent="0.3">
      <c r="E1076" s="54"/>
    </row>
    <row r="1077" spans="5:5" x14ac:dyDescent="0.3">
      <c r="E1077" s="54"/>
    </row>
    <row r="1078" spans="5:5" x14ac:dyDescent="0.3">
      <c r="E1078" s="54"/>
    </row>
    <row r="1079" spans="5:5" x14ac:dyDescent="0.3">
      <c r="E1079" s="54"/>
    </row>
    <row r="1080" spans="5:5" x14ac:dyDescent="0.3">
      <c r="E1080" s="54"/>
    </row>
    <row r="1081" spans="5:5" x14ac:dyDescent="0.3">
      <c r="E1081" s="54"/>
    </row>
    <row r="1082" spans="5:5" x14ac:dyDescent="0.3">
      <c r="E1082" s="54"/>
    </row>
    <row r="1083" spans="5:5" x14ac:dyDescent="0.3">
      <c r="E1083" s="54"/>
    </row>
    <row r="1084" spans="5:5" x14ac:dyDescent="0.3">
      <c r="E1084" s="54"/>
    </row>
    <row r="1085" spans="5:5" x14ac:dyDescent="0.3">
      <c r="E1085" s="54"/>
    </row>
    <row r="1086" spans="5:5" x14ac:dyDescent="0.3">
      <c r="E1086" s="54"/>
    </row>
    <row r="1087" spans="5:5" x14ac:dyDescent="0.3">
      <c r="E1087" s="54"/>
    </row>
    <row r="1088" spans="5:5" x14ac:dyDescent="0.3">
      <c r="E1088" s="54"/>
    </row>
    <row r="1089" spans="5:5" x14ac:dyDescent="0.3">
      <c r="E1089" s="54"/>
    </row>
    <row r="1090" spans="5:5" x14ac:dyDescent="0.3">
      <c r="E1090" s="54"/>
    </row>
    <row r="1091" spans="5:5" x14ac:dyDescent="0.3">
      <c r="E1091" s="54"/>
    </row>
    <row r="1092" spans="5:5" x14ac:dyDescent="0.3">
      <c r="E1092" s="54"/>
    </row>
    <row r="1093" spans="5:5" x14ac:dyDescent="0.3">
      <c r="E1093" s="54"/>
    </row>
    <row r="1094" spans="5:5" x14ac:dyDescent="0.3">
      <c r="E1094" s="54"/>
    </row>
    <row r="1095" spans="5:5" x14ac:dyDescent="0.3">
      <c r="E1095" s="54"/>
    </row>
    <row r="1096" spans="5:5" x14ac:dyDescent="0.3">
      <c r="E1096" s="54"/>
    </row>
    <row r="1097" spans="5:5" x14ac:dyDescent="0.3">
      <c r="E1097" s="54"/>
    </row>
    <row r="1098" spans="5:5" x14ac:dyDescent="0.3">
      <c r="E1098" s="54"/>
    </row>
    <row r="1099" spans="5:5" x14ac:dyDescent="0.3">
      <c r="E1099" s="54"/>
    </row>
    <row r="1100" spans="5:5" x14ac:dyDescent="0.3">
      <c r="E1100" s="54"/>
    </row>
    <row r="1101" spans="5:5" x14ac:dyDescent="0.3">
      <c r="E1101" s="54"/>
    </row>
    <row r="1102" spans="5:5" x14ac:dyDescent="0.3">
      <c r="E1102" s="54"/>
    </row>
    <row r="1103" spans="5:5" x14ac:dyDescent="0.3">
      <c r="E1103" s="54"/>
    </row>
    <row r="1104" spans="5:5" x14ac:dyDescent="0.3">
      <c r="E1104" s="54"/>
    </row>
    <row r="1105" spans="5:5" x14ac:dyDescent="0.3">
      <c r="E1105" s="54"/>
    </row>
    <row r="1106" spans="5:5" x14ac:dyDescent="0.3">
      <c r="E1106" s="54"/>
    </row>
    <row r="1107" spans="5:5" x14ac:dyDescent="0.3">
      <c r="E1107" s="54"/>
    </row>
    <row r="1108" spans="5:5" x14ac:dyDescent="0.3">
      <c r="E1108" s="54"/>
    </row>
    <row r="1109" spans="5:5" x14ac:dyDescent="0.3">
      <c r="E1109" s="54"/>
    </row>
    <row r="1110" spans="5:5" x14ac:dyDescent="0.3">
      <c r="E1110" s="54"/>
    </row>
    <row r="1111" spans="5:5" x14ac:dyDescent="0.3">
      <c r="E1111" s="54"/>
    </row>
    <row r="1112" spans="5:5" x14ac:dyDescent="0.3">
      <c r="E1112" s="54"/>
    </row>
    <row r="1113" spans="5:5" x14ac:dyDescent="0.3">
      <c r="E1113" s="54"/>
    </row>
    <row r="1114" spans="5:5" x14ac:dyDescent="0.3">
      <c r="E1114" s="54"/>
    </row>
    <row r="1115" spans="5:5" x14ac:dyDescent="0.3">
      <c r="E1115" s="54"/>
    </row>
    <row r="1116" spans="5:5" x14ac:dyDescent="0.3">
      <c r="E1116" s="54"/>
    </row>
    <row r="1117" spans="5:5" x14ac:dyDescent="0.3">
      <c r="E1117" s="54"/>
    </row>
    <row r="1118" spans="5:5" x14ac:dyDescent="0.3">
      <c r="E1118" s="54"/>
    </row>
    <row r="1119" spans="5:5" x14ac:dyDescent="0.3">
      <c r="E1119" s="54"/>
    </row>
    <row r="1120" spans="5:5" x14ac:dyDescent="0.3">
      <c r="E1120" s="54"/>
    </row>
    <row r="1121" spans="5:5" x14ac:dyDescent="0.3">
      <c r="E1121" s="54"/>
    </row>
    <row r="1122" spans="5:5" x14ac:dyDescent="0.3">
      <c r="E1122" s="54"/>
    </row>
    <row r="1123" spans="5:5" x14ac:dyDescent="0.3">
      <c r="E1123" s="54"/>
    </row>
    <row r="1124" spans="5:5" x14ac:dyDescent="0.3">
      <c r="E1124" s="54"/>
    </row>
    <row r="1125" spans="5:5" x14ac:dyDescent="0.3">
      <c r="E1125" s="54"/>
    </row>
    <row r="1126" spans="5:5" x14ac:dyDescent="0.3">
      <c r="E1126" s="54"/>
    </row>
    <row r="1127" spans="5:5" x14ac:dyDescent="0.3">
      <c r="E1127" s="54"/>
    </row>
    <row r="1128" spans="5:5" x14ac:dyDescent="0.3">
      <c r="E1128" s="54"/>
    </row>
    <row r="1129" spans="5:5" x14ac:dyDescent="0.3">
      <c r="E1129" s="54"/>
    </row>
    <row r="1130" spans="5:5" x14ac:dyDescent="0.3">
      <c r="E1130" s="54"/>
    </row>
    <row r="1131" spans="5:5" x14ac:dyDescent="0.3">
      <c r="E1131" s="54"/>
    </row>
    <row r="1132" spans="5:5" x14ac:dyDescent="0.3">
      <c r="E1132" s="54"/>
    </row>
    <row r="1133" spans="5:5" x14ac:dyDescent="0.3">
      <c r="E1133" s="54"/>
    </row>
    <row r="1134" spans="5:5" x14ac:dyDescent="0.3">
      <c r="E1134" s="54"/>
    </row>
    <row r="1135" spans="5:5" x14ac:dyDescent="0.3">
      <c r="E1135" s="54"/>
    </row>
    <row r="1136" spans="5:5" x14ac:dyDescent="0.3">
      <c r="E1136" s="54"/>
    </row>
    <row r="1137" spans="5:5" x14ac:dyDescent="0.3">
      <c r="E1137" s="54"/>
    </row>
    <row r="1138" spans="5:5" x14ac:dyDescent="0.3">
      <c r="E1138" s="54"/>
    </row>
    <row r="1139" spans="5:5" x14ac:dyDescent="0.3">
      <c r="E1139" s="54"/>
    </row>
    <row r="1140" spans="5:5" x14ac:dyDescent="0.3">
      <c r="E1140" s="54"/>
    </row>
    <row r="1141" spans="5:5" x14ac:dyDescent="0.3">
      <c r="E1141" s="54"/>
    </row>
    <row r="1142" spans="5:5" x14ac:dyDescent="0.3">
      <c r="E1142" s="54"/>
    </row>
    <row r="1143" spans="5:5" x14ac:dyDescent="0.3">
      <c r="E1143" s="54"/>
    </row>
    <row r="1144" spans="5:5" x14ac:dyDescent="0.3">
      <c r="E1144" s="54"/>
    </row>
    <row r="1145" spans="5:5" x14ac:dyDescent="0.3">
      <c r="E1145" s="54"/>
    </row>
    <row r="1146" spans="5:5" x14ac:dyDescent="0.3">
      <c r="E1146" s="54"/>
    </row>
    <row r="1147" spans="5:5" x14ac:dyDescent="0.3">
      <c r="E1147" s="54"/>
    </row>
    <row r="1148" spans="5:5" x14ac:dyDescent="0.3">
      <c r="E1148" s="54"/>
    </row>
    <row r="1149" spans="5:5" x14ac:dyDescent="0.3">
      <c r="E1149" s="54"/>
    </row>
    <row r="1150" spans="5:5" x14ac:dyDescent="0.3">
      <c r="E1150" s="54"/>
    </row>
    <row r="1151" spans="5:5" x14ac:dyDescent="0.3">
      <c r="E1151" s="54"/>
    </row>
    <row r="1152" spans="5:5" x14ac:dyDescent="0.3">
      <c r="E1152" s="54"/>
    </row>
    <row r="1153" spans="5:5" x14ac:dyDescent="0.3">
      <c r="E1153" s="54"/>
    </row>
    <row r="1154" spans="5:5" x14ac:dyDescent="0.3">
      <c r="E1154" s="54"/>
    </row>
    <row r="1155" spans="5:5" x14ac:dyDescent="0.3">
      <c r="E1155" s="54"/>
    </row>
    <row r="1156" spans="5:5" x14ac:dyDescent="0.3">
      <c r="E1156" s="54"/>
    </row>
    <row r="1157" spans="5:5" x14ac:dyDescent="0.3">
      <c r="E1157" s="54"/>
    </row>
    <row r="1158" spans="5:5" x14ac:dyDescent="0.3">
      <c r="E1158" s="54"/>
    </row>
    <row r="1159" spans="5:5" x14ac:dyDescent="0.3">
      <c r="E1159" s="54"/>
    </row>
    <row r="1160" spans="5:5" x14ac:dyDescent="0.3">
      <c r="E1160" s="54"/>
    </row>
    <row r="1161" spans="5:5" x14ac:dyDescent="0.3">
      <c r="E1161" s="54"/>
    </row>
    <row r="1162" spans="5:5" x14ac:dyDescent="0.3">
      <c r="E1162" s="54"/>
    </row>
    <row r="1163" spans="5:5" x14ac:dyDescent="0.3">
      <c r="E1163" s="54"/>
    </row>
    <row r="1164" spans="5:5" x14ac:dyDescent="0.3">
      <c r="E1164" s="54"/>
    </row>
    <row r="1165" spans="5:5" x14ac:dyDescent="0.3">
      <c r="E1165" s="54"/>
    </row>
    <row r="1166" spans="5:5" x14ac:dyDescent="0.3">
      <c r="E1166" s="54"/>
    </row>
    <row r="1167" spans="5:5" x14ac:dyDescent="0.3">
      <c r="E1167" s="54"/>
    </row>
    <row r="1168" spans="5:5" x14ac:dyDescent="0.3">
      <c r="E1168" s="54"/>
    </row>
    <row r="1169" spans="5:5" x14ac:dyDescent="0.3">
      <c r="E1169" s="54"/>
    </row>
    <row r="1170" spans="5:5" x14ac:dyDescent="0.3">
      <c r="E1170" s="54"/>
    </row>
    <row r="1171" spans="5:5" x14ac:dyDescent="0.3">
      <c r="E1171" s="54"/>
    </row>
    <row r="1172" spans="5:5" x14ac:dyDescent="0.3">
      <c r="E1172" s="54"/>
    </row>
    <row r="1173" spans="5:5" x14ac:dyDescent="0.3">
      <c r="E1173" s="54"/>
    </row>
    <row r="1174" spans="5:5" x14ac:dyDescent="0.3">
      <c r="E1174" s="54"/>
    </row>
    <row r="1175" spans="5:5" x14ac:dyDescent="0.3">
      <c r="E1175" s="54"/>
    </row>
    <row r="1176" spans="5:5" x14ac:dyDescent="0.3">
      <c r="E1176" s="54"/>
    </row>
    <row r="1177" spans="5:5" x14ac:dyDescent="0.3">
      <c r="E1177" s="54"/>
    </row>
    <row r="1178" spans="5:5" x14ac:dyDescent="0.3">
      <c r="E1178" s="54"/>
    </row>
    <row r="1179" spans="5:5" x14ac:dyDescent="0.3">
      <c r="E1179" s="54"/>
    </row>
    <row r="1180" spans="5:5" x14ac:dyDescent="0.3">
      <c r="E1180" s="54"/>
    </row>
    <row r="1181" spans="5:5" x14ac:dyDescent="0.3">
      <c r="E1181" s="54"/>
    </row>
    <row r="1182" spans="5:5" x14ac:dyDescent="0.3">
      <c r="E1182" s="54"/>
    </row>
    <row r="1183" spans="5:5" x14ac:dyDescent="0.3">
      <c r="E1183" s="54"/>
    </row>
    <row r="1184" spans="5:5" x14ac:dyDescent="0.3">
      <c r="E1184" s="54"/>
    </row>
    <row r="1185" spans="5:5" x14ac:dyDescent="0.3">
      <c r="E1185" s="54"/>
    </row>
    <row r="1186" spans="5:5" x14ac:dyDescent="0.3">
      <c r="E1186" s="54"/>
    </row>
    <row r="1187" spans="5:5" x14ac:dyDescent="0.3">
      <c r="E1187" s="54"/>
    </row>
    <row r="1188" spans="5:5" x14ac:dyDescent="0.3">
      <c r="E1188" s="54"/>
    </row>
    <row r="1189" spans="5:5" x14ac:dyDescent="0.3">
      <c r="E1189" s="54"/>
    </row>
    <row r="1190" spans="5:5" x14ac:dyDescent="0.3">
      <c r="E1190" s="54"/>
    </row>
    <row r="1191" spans="5:5" x14ac:dyDescent="0.3">
      <c r="E1191" s="54"/>
    </row>
    <row r="1192" spans="5:5" x14ac:dyDescent="0.3">
      <c r="E1192" s="54"/>
    </row>
    <row r="1193" spans="5:5" x14ac:dyDescent="0.3">
      <c r="E1193" s="54"/>
    </row>
    <row r="1194" spans="5:5" x14ac:dyDescent="0.3">
      <c r="E1194" s="54"/>
    </row>
    <row r="1195" spans="5:5" x14ac:dyDescent="0.3">
      <c r="E1195" s="54"/>
    </row>
    <row r="1196" spans="5:5" x14ac:dyDescent="0.3">
      <c r="E1196" s="54"/>
    </row>
    <row r="1197" spans="5:5" x14ac:dyDescent="0.3">
      <c r="E1197" s="54"/>
    </row>
    <row r="1198" spans="5:5" x14ac:dyDescent="0.3">
      <c r="E1198" s="54"/>
    </row>
    <row r="1199" spans="5:5" x14ac:dyDescent="0.3">
      <c r="E1199" s="54"/>
    </row>
    <row r="1200" spans="5:5" x14ac:dyDescent="0.3">
      <c r="E1200" s="54"/>
    </row>
    <row r="1201" spans="5:5" x14ac:dyDescent="0.3">
      <c r="E1201" s="54"/>
    </row>
    <row r="1202" spans="5:5" x14ac:dyDescent="0.3">
      <c r="E1202" s="54"/>
    </row>
    <row r="1203" spans="5:5" x14ac:dyDescent="0.3">
      <c r="E1203" s="54"/>
    </row>
    <row r="1204" spans="5:5" x14ac:dyDescent="0.3">
      <c r="E1204" s="54"/>
    </row>
    <row r="1205" spans="5:5" x14ac:dyDescent="0.3">
      <c r="E1205" s="54"/>
    </row>
    <row r="1206" spans="5:5" x14ac:dyDescent="0.3">
      <c r="E1206" s="54"/>
    </row>
    <row r="1207" spans="5:5" x14ac:dyDescent="0.3">
      <c r="E1207" s="54"/>
    </row>
    <row r="1208" spans="5:5" x14ac:dyDescent="0.3">
      <c r="E1208" s="54"/>
    </row>
    <row r="1209" spans="5:5" x14ac:dyDescent="0.3">
      <c r="E1209" s="54"/>
    </row>
    <row r="1210" spans="5:5" x14ac:dyDescent="0.3">
      <c r="E1210" s="54"/>
    </row>
    <row r="1211" spans="5:5" x14ac:dyDescent="0.3">
      <c r="E1211" s="54"/>
    </row>
    <row r="1212" spans="5:5" x14ac:dyDescent="0.3">
      <c r="E1212" s="54"/>
    </row>
    <row r="1213" spans="5:5" x14ac:dyDescent="0.3">
      <c r="E1213" s="54"/>
    </row>
    <row r="1214" spans="5:5" x14ac:dyDescent="0.3">
      <c r="E1214" s="54"/>
    </row>
    <row r="1215" spans="5:5" x14ac:dyDescent="0.3">
      <c r="E1215" s="54"/>
    </row>
    <row r="1216" spans="5:5" x14ac:dyDescent="0.3">
      <c r="E1216" s="54"/>
    </row>
    <row r="1217" spans="5:5" x14ac:dyDescent="0.3">
      <c r="E1217" s="54"/>
    </row>
    <row r="1218" spans="5:5" x14ac:dyDescent="0.3">
      <c r="E1218" s="54"/>
    </row>
    <row r="1219" spans="5:5" x14ac:dyDescent="0.3">
      <c r="E1219" s="54"/>
    </row>
    <row r="1220" spans="5:5" x14ac:dyDescent="0.3">
      <c r="E1220" s="54"/>
    </row>
    <row r="1221" spans="5:5" x14ac:dyDescent="0.3">
      <c r="E1221" s="54"/>
    </row>
    <row r="1222" spans="5:5" x14ac:dyDescent="0.3">
      <c r="E1222" s="54"/>
    </row>
    <row r="1223" spans="5:5" x14ac:dyDescent="0.3">
      <c r="E1223" s="54"/>
    </row>
    <row r="1224" spans="5:5" x14ac:dyDescent="0.3">
      <c r="E1224" s="54"/>
    </row>
    <row r="1225" spans="5:5" x14ac:dyDescent="0.3">
      <c r="E1225" s="54"/>
    </row>
    <row r="1226" spans="5:5" x14ac:dyDescent="0.3">
      <c r="E1226" s="54"/>
    </row>
    <row r="1227" spans="5:5" x14ac:dyDescent="0.3">
      <c r="E1227" s="54"/>
    </row>
    <row r="1228" spans="5:5" x14ac:dyDescent="0.3">
      <c r="E1228" s="54"/>
    </row>
    <row r="1229" spans="5:5" x14ac:dyDescent="0.3">
      <c r="E1229" s="54"/>
    </row>
    <row r="1230" spans="5:5" x14ac:dyDescent="0.3">
      <c r="E1230" s="54"/>
    </row>
    <row r="1231" spans="5:5" x14ac:dyDescent="0.3">
      <c r="E1231" s="54"/>
    </row>
    <row r="1232" spans="5:5" x14ac:dyDescent="0.3">
      <c r="E1232" s="54"/>
    </row>
    <row r="1233" spans="5:5" x14ac:dyDescent="0.3">
      <c r="E1233" s="54"/>
    </row>
    <row r="1234" spans="5:5" x14ac:dyDescent="0.3">
      <c r="E1234" s="54"/>
    </row>
    <row r="1235" spans="5:5" x14ac:dyDescent="0.3">
      <c r="E1235" s="54"/>
    </row>
    <row r="1236" spans="5:5" x14ac:dyDescent="0.3">
      <c r="E1236" s="54"/>
    </row>
    <row r="1237" spans="5:5" x14ac:dyDescent="0.3">
      <c r="E1237" s="54"/>
    </row>
    <row r="1238" spans="5:5" x14ac:dyDescent="0.3">
      <c r="E1238" s="54"/>
    </row>
    <row r="1239" spans="5:5" x14ac:dyDescent="0.3">
      <c r="E1239" s="54"/>
    </row>
    <row r="1240" spans="5:5" x14ac:dyDescent="0.3">
      <c r="E1240" s="54"/>
    </row>
    <row r="1241" spans="5:5" x14ac:dyDescent="0.3">
      <c r="E1241" s="54"/>
    </row>
    <row r="1242" spans="5:5" x14ac:dyDescent="0.3">
      <c r="E1242" s="54"/>
    </row>
    <row r="1243" spans="5:5" x14ac:dyDescent="0.3">
      <c r="E1243" s="54"/>
    </row>
    <row r="1244" spans="5:5" x14ac:dyDescent="0.3">
      <c r="E1244" s="54"/>
    </row>
    <row r="1245" spans="5:5" x14ac:dyDescent="0.3">
      <c r="E1245" s="54"/>
    </row>
    <row r="1246" spans="5:5" x14ac:dyDescent="0.3">
      <c r="E1246" s="54"/>
    </row>
    <row r="1247" spans="5:5" x14ac:dyDescent="0.3">
      <c r="E1247" s="54"/>
    </row>
    <row r="1248" spans="5:5" x14ac:dyDescent="0.3">
      <c r="E1248" s="54"/>
    </row>
    <row r="1249" spans="5:5" x14ac:dyDescent="0.3">
      <c r="E1249" s="54"/>
    </row>
    <row r="1250" spans="5:5" x14ac:dyDescent="0.3">
      <c r="E1250" s="54"/>
    </row>
    <row r="1251" spans="5:5" x14ac:dyDescent="0.3">
      <c r="E1251" s="54"/>
    </row>
    <row r="1252" spans="5:5" x14ac:dyDescent="0.3">
      <c r="E1252" s="54"/>
    </row>
    <row r="1253" spans="5:5" x14ac:dyDescent="0.3">
      <c r="E1253" s="54"/>
    </row>
    <row r="1254" spans="5:5" x14ac:dyDescent="0.3">
      <c r="E1254" s="54"/>
    </row>
    <row r="1255" spans="5:5" x14ac:dyDescent="0.3">
      <c r="E1255" s="54"/>
    </row>
    <row r="1256" spans="5:5" x14ac:dyDescent="0.3">
      <c r="E1256" s="54"/>
    </row>
    <row r="1257" spans="5:5" x14ac:dyDescent="0.3">
      <c r="E1257" s="54"/>
    </row>
    <row r="1258" spans="5:5" x14ac:dyDescent="0.3">
      <c r="E1258" s="54"/>
    </row>
    <row r="1259" spans="5:5" x14ac:dyDescent="0.3">
      <c r="E1259" s="54"/>
    </row>
    <row r="1260" spans="5:5" x14ac:dyDescent="0.3">
      <c r="E1260" s="54"/>
    </row>
    <row r="1261" spans="5:5" x14ac:dyDescent="0.3">
      <c r="E1261" s="54"/>
    </row>
    <row r="1262" spans="5:5" x14ac:dyDescent="0.3">
      <c r="E1262" s="54"/>
    </row>
    <row r="1263" spans="5:5" x14ac:dyDescent="0.3">
      <c r="E1263" s="54"/>
    </row>
    <row r="1264" spans="5:5" x14ac:dyDescent="0.3">
      <c r="E1264" s="54"/>
    </row>
    <row r="1265" spans="5:5" x14ac:dyDescent="0.3">
      <c r="E1265" s="54"/>
    </row>
    <row r="1266" spans="5:5" x14ac:dyDescent="0.3">
      <c r="E1266" s="54"/>
    </row>
    <row r="1267" spans="5:5" x14ac:dyDescent="0.3">
      <c r="E1267" s="54"/>
    </row>
    <row r="1268" spans="5:5" x14ac:dyDescent="0.3">
      <c r="E1268" s="54"/>
    </row>
    <row r="1269" spans="5:5" x14ac:dyDescent="0.3">
      <c r="E1269" s="54"/>
    </row>
    <row r="1270" spans="5:5" x14ac:dyDescent="0.3">
      <c r="E1270" s="54"/>
    </row>
    <row r="1271" spans="5:5" x14ac:dyDescent="0.3">
      <c r="E1271" s="54"/>
    </row>
    <row r="1272" spans="5:5" x14ac:dyDescent="0.3">
      <c r="E1272" s="54"/>
    </row>
    <row r="1273" spans="5:5" x14ac:dyDescent="0.3">
      <c r="E1273" s="54"/>
    </row>
    <row r="1274" spans="5:5" x14ac:dyDescent="0.3">
      <c r="E1274" s="54"/>
    </row>
    <row r="1275" spans="5:5" x14ac:dyDescent="0.3">
      <c r="E1275" s="54"/>
    </row>
    <row r="1276" spans="5:5" x14ac:dyDescent="0.3">
      <c r="E1276" s="54"/>
    </row>
    <row r="1277" spans="5:5" x14ac:dyDescent="0.3">
      <c r="E1277" s="54"/>
    </row>
    <row r="1278" spans="5:5" x14ac:dyDescent="0.3">
      <c r="E1278" s="54"/>
    </row>
    <row r="1279" spans="5:5" x14ac:dyDescent="0.3">
      <c r="E1279" s="54"/>
    </row>
    <row r="1280" spans="5:5" x14ac:dyDescent="0.3">
      <c r="E1280" s="54"/>
    </row>
    <row r="1281" spans="5:5" x14ac:dyDescent="0.3">
      <c r="E1281" s="54"/>
    </row>
    <row r="1282" spans="5:5" x14ac:dyDescent="0.3">
      <c r="E1282" s="54"/>
    </row>
    <row r="1283" spans="5:5" x14ac:dyDescent="0.3">
      <c r="E1283" s="54"/>
    </row>
    <row r="1284" spans="5:5" x14ac:dyDescent="0.3">
      <c r="E1284" s="54"/>
    </row>
    <row r="1285" spans="5:5" x14ac:dyDescent="0.3">
      <c r="E1285" s="54"/>
    </row>
    <row r="1286" spans="5:5" x14ac:dyDescent="0.3">
      <c r="E1286" s="54"/>
    </row>
    <row r="1287" spans="5:5" x14ac:dyDescent="0.3">
      <c r="E1287" s="54"/>
    </row>
    <row r="1288" spans="5:5" x14ac:dyDescent="0.3">
      <c r="E1288" s="54"/>
    </row>
    <row r="1289" spans="5:5" x14ac:dyDescent="0.3">
      <c r="E1289" s="54"/>
    </row>
    <row r="1290" spans="5:5" x14ac:dyDescent="0.3">
      <c r="E1290" s="54"/>
    </row>
    <row r="1291" spans="5:5" x14ac:dyDescent="0.3">
      <c r="E1291" s="54"/>
    </row>
    <row r="1292" spans="5:5" x14ac:dyDescent="0.3">
      <c r="E1292" s="54"/>
    </row>
    <row r="1293" spans="5:5" x14ac:dyDescent="0.3">
      <c r="E1293" s="54"/>
    </row>
    <row r="1294" spans="5:5" x14ac:dyDescent="0.3">
      <c r="E1294" s="54"/>
    </row>
    <row r="1295" spans="5:5" x14ac:dyDescent="0.3">
      <c r="E1295" s="54"/>
    </row>
    <row r="1296" spans="5:5" x14ac:dyDescent="0.3">
      <c r="E1296" s="54"/>
    </row>
    <row r="1297" spans="5:5" x14ac:dyDescent="0.3">
      <c r="E1297" s="54"/>
    </row>
    <row r="1298" spans="5:5" x14ac:dyDescent="0.3">
      <c r="E1298" s="54"/>
    </row>
    <row r="1299" spans="5:5" x14ac:dyDescent="0.3">
      <c r="E1299" s="54"/>
    </row>
    <row r="1300" spans="5:5" x14ac:dyDescent="0.3">
      <c r="E1300" s="54"/>
    </row>
    <row r="1301" spans="5:5" x14ac:dyDescent="0.3">
      <c r="E1301" s="54"/>
    </row>
    <row r="1302" spans="5:5" x14ac:dyDescent="0.3">
      <c r="E1302" s="54"/>
    </row>
    <row r="1303" spans="5:5" x14ac:dyDescent="0.3">
      <c r="E1303" s="54"/>
    </row>
    <row r="1304" spans="5:5" x14ac:dyDescent="0.3">
      <c r="E1304" s="54"/>
    </row>
    <row r="1305" spans="5:5" x14ac:dyDescent="0.3">
      <c r="E1305" s="54"/>
    </row>
    <row r="1306" spans="5:5" x14ac:dyDescent="0.3">
      <c r="E1306" s="54"/>
    </row>
    <row r="1307" spans="5:5" x14ac:dyDescent="0.3">
      <c r="E1307" s="54"/>
    </row>
    <row r="1308" spans="5:5" x14ac:dyDescent="0.3">
      <c r="E1308" s="54"/>
    </row>
    <row r="1309" spans="5:5" x14ac:dyDescent="0.3">
      <c r="E1309" s="54"/>
    </row>
    <row r="1310" spans="5:5" x14ac:dyDescent="0.3">
      <c r="E1310" s="54"/>
    </row>
    <row r="1311" spans="5:5" x14ac:dyDescent="0.3">
      <c r="E1311" s="54"/>
    </row>
    <row r="1312" spans="5:5" x14ac:dyDescent="0.3">
      <c r="E1312" s="54"/>
    </row>
    <row r="1313" spans="5:5" x14ac:dyDescent="0.3">
      <c r="E1313" s="54"/>
    </row>
    <row r="1314" spans="5:5" x14ac:dyDescent="0.3">
      <c r="E1314" s="54"/>
    </row>
    <row r="1315" spans="5:5" x14ac:dyDescent="0.3">
      <c r="E1315" s="54"/>
    </row>
    <row r="1316" spans="5:5" x14ac:dyDescent="0.3">
      <c r="E1316" s="54"/>
    </row>
    <row r="1317" spans="5:5" x14ac:dyDescent="0.3">
      <c r="E1317" s="54"/>
    </row>
    <row r="1318" spans="5:5" x14ac:dyDescent="0.3">
      <c r="E1318" s="54"/>
    </row>
    <row r="1319" spans="5:5" x14ac:dyDescent="0.3">
      <c r="E1319" s="54"/>
    </row>
    <row r="1320" spans="5:5" x14ac:dyDescent="0.3">
      <c r="E1320" s="54"/>
    </row>
    <row r="1321" spans="5:5" x14ac:dyDescent="0.3">
      <c r="E1321" s="54"/>
    </row>
    <row r="1322" spans="5:5" x14ac:dyDescent="0.3">
      <c r="E1322" s="54"/>
    </row>
    <row r="1323" spans="5:5" x14ac:dyDescent="0.3">
      <c r="E1323" s="54"/>
    </row>
    <row r="1324" spans="5:5" x14ac:dyDescent="0.3">
      <c r="E1324" s="54"/>
    </row>
    <row r="1325" spans="5:5" x14ac:dyDescent="0.3">
      <c r="E1325" s="54"/>
    </row>
    <row r="1326" spans="5:5" x14ac:dyDescent="0.3">
      <c r="E1326" s="54"/>
    </row>
    <row r="1327" spans="5:5" x14ac:dyDescent="0.3">
      <c r="E1327" s="54"/>
    </row>
    <row r="1328" spans="5:5" x14ac:dyDescent="0.3">
      <c r="E1328" s="54"/>
    </row>
    <row r="1329" spans="5:5" x14ac:dyDescent="0.3">
      <c r="E1329" s="54"/>
    </row>
    <row r="1330" spans="5:5" x14ac:dyDescent="0.3">
      <c r="E1330" s="54"/>
    </row>
    <row r="1331" spans="5:5" x14ac:dyDescent="0.3">
      <c r="E1331" s="54"/>
    </row>
    <row r="1332" spans="5:5" x14ac:dyDescent="0.3">
      <c r="E1332" s="54"/>
    </row>
    <row r="1333" spans="5:5" x14ac:dyDescent="0.3">
      <c r="E1333" s="54"/>
    </row>
    <row r="1334" spans="5:5" x14ac:dyDescent="0.3">
      <c r="E1334" s="54"/>
    </row>
    <row r="1335" spans="5:5" x14ac:dyDescent="0.3">
      <c r="E1335" s="54"/>
    </row>
    <row r="1336" spans="5:5" x14ac:dyDescent="0.3">
      <c r="E1336" s="54"/>
    </row>
    <row r="1337" spans="5:5" x14ac:dyDescent="0.3">
      <c r="E1337" s="54"/>
    </row>
    <row r="1338" spans="5:5" x14ac:dyDescent="0.3">
      <c r="E1338" s="54"/>
    </row>
    <row r="1339" spans="5:5" x14ac:dyDescent="0.3">
      <c r="E1339" s="54"/>
    </row>
    <row r="1340" spans="5:5" x14ac:dyDescent="0.3">
      <c r="E1340" s="54"/>
    </row>
    <row r="1341" spans="5:5" x14ac:dyDescent="0.3">
      <c r="E1341" s="54"/>
    </row>
    <row r="1342" spans="5:5" x14ac:dyDescent="0.3">
      <c r="E1342" s="54"/>
    </row>
    <row r="1343" spans="5:5" x14ac:dyDescent="0.3">
      <c r="E1343" s="54"/>
    </row>
    <row r="1344" spans="5:5" x14ac:dyDescent="0.3">
      <c r="E1344" s="54"/>
    </row>
    <row r="1345" spans="5:5" x14ac:dyDescent="0.3">
      <c r="E1345" s="54"/>
    </row>
    <row r="1346" spans="5:5" x14ac:dyDescent="0.3">
      <c r="E1346" s="54"/>
    </row>
    <row r="1347" spans="5:5" x14ac:dyDescent="0.3">
      <c r="E1347" s="54"/>
    </row>
    <row r="1348" spans="5:5" x14ac:dyDescent="0.3">
      <c r="E1348" s="54"/>
    </row>
    <row r="1349" spans="5:5" x14ac:dyDescent="0.3">
      <c r="E1349" s="54"/>
    </row>
    <row r="1350" spans="5:5" x14ac:dyDescent="0.3">
      <c r="E1350" s="54"/>
    </row>
    <row r="1351" spans="5:5" x14ac:dyDescent="0.3">
      <c r="E1351" s="54"/>
    </row>
    <row r="1352" spans="5:5" x14ac:dyDescent="0.3">
      <c r="E1352" s="54"/>
    </row>
    <row r="1353" spans="5:5" x14ac:dyDescent="0.3">
      <c r="E1353" s="54"/>
    </row>
    <row r="1354" spans="5:5" x14ac:dyDescent="0.3">
      <c r="E1354" s="54"/>
    </row>
    <row r="1355" spans="5:5" x14ac:dyDescent="0.3">
      <c r="E1355" s="54"/>
    </row>
    <row r="1356" spans="5:5" x14ac:dyDescent="0.3">
      <c r="E1356" s="54"/>
    </row>
    <row r="1357" spans="5:5" x14ac:dyDescent="0.3">
      <c r="E1357" s="54"/>
    </row>
    <row r="1358" spans="5:5" x14ac:dyDescent="0.3">
      <c r="E1358" s="54"/>
    </row>
    <row r="1359" spans="5:5" x14ac:dyDescent="0.3">
      <c r="E1359" s="54"/>
    </row>
    <row r="1360" spans="5:5" x14ac:dyDescent="0.3">
      <c r="E1360" s="54"/>
    </row>
    <row r="1361" spans="5:5" x14ac:dyDescent="0.3">
      <c r="E1361" s="54"/>
    </row>
    <row r="1362" spans="5:5" x14ac:dyDescent="0.3">
      <c r="E1362" s="54"/>
    </row>
    <row r="1363" spans="5:5" x14ac:dyDescent="0.3">
      <c r="E1363" s="54"/>
    </row>
    <row r="1364" spans="5:5" x14ac:dyDescent="0.3">
      <c r="E1364" s="54"/>
    </row>
    <row r="1365" spans="5:5" x14ac:dyDescent="0.3">
      <c r="E1365" s="54"/>
    </row>
    <row r="1366" spans="5:5" x14ac:dyDescent="0.3">
      <c r="E1366" s="54"/>
    </row>
    <row r="1367" spans="5:5" x14ac:dyDescent="0.3">
      <c r="E1367" s="54"/>
    </row>
    <row r="1368" spans="5:5" x14ac:dyDescent="0.3">
      <c r="E1368" s="54"/>
    </row>
    <row r="1369" spans="5:5" x14ac:dyDescent="0.3">
      <c r="E1369" s="54"/>
    </row>
    <row r="1370" spans="5:5" x14ac:dyDescent="0.3">
      <c r="E1370" s="54"/>
    </row>
    <row r="1371" spans="5:5" x14ac:dyDescent="0.3">
      <c r="E1371" s="54"/>
    </row>
    <row r="1372" spans="5:5" x14ac:dyDescent="0.3">
      <c r="E1372" s="54"/>
    </row>
    <row r="1373" spans="5:5" x14ac:dyDescent="0.3">
      <c r="E1373" s="54"/>
    </row>
    <row r="1374" spans="5:5" x14ac:dyDescent="0.3">
      <c r="E1374" s="54"/>
    </row>
    <row r="1375" spans="5:5" x14ac:dyDescent="0.3">
      <c r="E1375" s="54"/>
    </row>
    <row r="1376" spans="5:5" x14ac:dyDescent="0.3">
      <c r="E1376" s="54"/>
    </row>
    <row r="1377" spans="5:5" x14ac:dyDescent="0.3">
      <c r="E1377" s="54"/>
    </row>
    <row r="1378" spans="5:5" x14ac:dyDescent="0.3">
      <c r="E1378" s="54"/>
    </row>
    <row r="1379" spans="5:5" x14ac:dyDescent="0.3">
      <c r="E1379" s="54"/>
    </row>
    <row r="1380" spans="5:5" x14ac:dyDescent="0.3">
      <c r="E1380" s="54"/>
    </row>
    <row r="1381" spans="5:5" x14ac:dyDescent="0.3">
      <c r="E1381" s="54"/>
    </row>
    <row r="1382" spans="5:5" x14ac:dyDescent="0.3">
      <c r="E1382" s="54"/>
    </row>
    <row r="1383" spans="5:5" x14ac:dyDescent="0.3">
      <c r="E1383" s="54"/>
    </row>
    <row r="1384" spans="5:5" x14ac:dyDescent="0.3">
      <c r="E1384" s="54"/>
    </row>
    <row r="1385" spans="5:5" x14ac:dyDescent="0.3">
      <c r="E1385" s="54"/>
    </row>
    <row r="1386" spans="5:5" x14ac:dyDescent="0.3">
      <c r="E1386" s="54"/>
    </row>
    <row r="1387" spans="5:5" x14ac:dyDescent="0.3">
      <c r="E1387" s="54"/>
    </row>
    <row r="1388" spans="5:5" x14ac:dyDescent="0.3">
      <c r="E1388" s="54"/>
    </row>
    <row r="1389" spans="5:5" x14ac:dyDescent="0.3">
      <c r="E1389" s="54"/>
    </row>
    <row r="1390" spans="5:5" x14ac:dyDescent="0.3">
      <c r="E1390" s="54"/>
    </row>
    <row r="1391" spans="5:5" x14ac:dyDescent="0.3">
      <c r="E1391" s="54"/>
    </row>
    <row r="1392" spans="5:5" x14ac:dyDescent="0.3">
      <c r="E1392" s="54"/>
    </row>
    <row r="1393" spans="5:5" x14ac:dyDescent="0.3">
      <c r="E1393" s="54"/>
    </row>
    <row r="1394" spans="5:5" x14ac:dyDescent="0.3">
      <c r="E1394" s="54"/>
    </row>
    <row r="1395" spans="5:5" x14ac:dyDescent="0.3">
      <c r="E1395" s="54"/>
    </row>
    <row r="1396" spans="5:5" x14ac:dyDescent="0.3">
      <c r="E1396" s="54"/>
    </row>
    <row r="1397" spans="5:5" x14ac:dyDescent="0.3">
      <c r="E1397" s="54"/>
    </row>
    <row r="1398" spans="5:5" x14ac:dyDescent="0.3">
      <c r="E1398" s="54"/>
    </row>
    <row r="1399" spans="5:5" x14ac:dyDescent="0.3">
      <c r="E1399" s="54"/>
    </row>
    <row r="1400" spans="5:5" x14ac:dyDescent="0.3">
      <c r="E1400" s="54"/>
    </row>
    <row r="1401" spans="5:5" x14ac:dyDescent="0.3">
      <c r="E1401" s="54"/>
    </row>
    <row r="1402" spans="5:5" x14ac:dyDescent="0.3">
      <c r="E1402" s="54"/>
    </row>
    <row r="1403" spans="5:5" x14ac:dyDescent="0.3">
      <c r="E1403" s="54"/>
    </row>
    <row r="1404" spans="5:5" x14ac:dyDescent="0.3">
      <c r="E1404" s="54"/>
    </row>
    <row r="1405" spans="5:5" x14ac:dyDescent="0.3">
      <c r="E1405" s="54"/>
    </row>
    <row r="1406" spans="5:5" x14ac:dyDescent="0.3">
      <c r="E1406" s="54"/>
    </row>
    <row r="1407" spans="5:5" x14ac:dyDescent="0.3">
      <c r="E1407" s="54"/>
    </row>
    <row r="1408" spans="5:5" x14ac:dyDescent="0.3">
      <c r="E1408" s="54"/>
    </row>
    <row r="1409" spans="5:5" x14ac:dyDescent="0.3">
      <c r="E1409" s="54"/>
    </row>
    <row r="1410" spans="5:5" x14ac:dyDescent="0.3">
      <c r="E1410" s="54"/>
    </row>
    <row r="1411" spans="5:5" x14ac:dyDescent="0.3">
      <c r="E1411" s="54"/>
    </row>
    <row r="1412" spans="5:5" x14ac:dyDescent="0.3">
      <c r="E1412" s="54"/>
    </row>
    <row r="1413" spans="5:5" x14ac:dyDescent="0.3">
      <c r="E1413" s="54"/>
    </row>
    <row r="1414" spans="5:5" x14ac:dyDescent="0.3">
      <c r="E1414" s="54"/>
    </row>
    <row r="1415" spans="5:5" x14ac:dyDescent="0.3">
      <c r="E1415" s="54"/>
    </row>
    <row r="1416" spans="5:5" x14ac:dyDescent="0.3">
      <c r="E1416" s="54"/>
    </row>
    <row r="1417" spans="5:5" x14ac:dyDescent="0.3">
      <c r="E1417" s="54"/>
    </row>
    <row r="1418" spans="5:5" x14ac:dyDescent="0.3">
      <c r="E1418" s="54"/>
    </row>
    <row r="1419" spans="5:5" x14ac:dyDescent="0.3">
      <c r="E1419" s="54"/>
    </row>
    <row r="1420" spans="5:5" x14ac:dyDescent="0.3">
      <c r="E1420" s="54"/>
    </row>
    <row r="1421" spans="5:5" x14ac:dyDescent="0.3">
      <c r="E1421" s="54"/>
    </row>
    <row r="1422" spans="5:5" x14ac:dyDescent="0.3">
      <c r="E1422" s="54"/>
    </row>
    <row r="1423" spans="5:5" x14ac:dyDescent="0.3">
      <c r="E1423" s="54"/>
    </row>
    <row r="1424" spans="5:5" x14ac:dyDescent="0.3">
      <c r="E1424" s="54"/>
    </row>
    <row r="1425" spans="5:5" x14ac:dyDescent="0.3">
      <c r="E1425" s="54"/>
    </row>
    <row r="1426" spans="5:5" x14ac:dyDescent="0.3">
      <c r="E1426" s="54"/>
    </row>
    <row r="1427" spans="5:5" x14ac:dyDescent="0.3">
      <c r="E1427" s="54"/>
    </row>
    <row r="1428" spans="5:5" x14ac:dyDescent="0.3">
      <c r="E1428" s="54"/>
    </row>
    <row r="1429" spans="5:5" x14ac:dyDescent="0.3">
      <c r="E1429" s="54"/>
    </row>
    <row r="1430" spans="5:5" x14ac:dyDescent="0.3">
      <c r="E1430" s="54"/>
    </row>
    <row r="1431" spans="5:5" x14ac:dyDescent="0.3">
      <c r="E1431" s="54"/>
    </row>
    <row r="1432" spans="5:5" x14ac:dyDescent="0.3">
      <c r="E1432" s="54"/>
    </row>
    <row r="1433" spans="5:5" x14ac:dyDescent="0.3">
      <c r="E1433" s="54"/>
    </row>
    <row r="1434" spans="5:5" x14ac:dyDescent="0.3">
      <c r="E1434" s="54"/>
    </row>
    <row r="1435" spans="5:5" x14ac:dyDescent="0.3">
      <c r="E1435" s="54"/>
    </row>
    <row r="1436" spans="5:5" x14ac:dyDescent="0.3">
      <c r="E1436" s="54"/>
    </row>
    <row r="1437" spans="5:5" x14ac:dyDescent="0.3">
      <c r="E1437" s="54"/>
    </row>
    <row r="1438" spans="5:5" x14ac:dyDescent="0.3">
      <c r="E1438" s="54"/>
    </row>
    <row r="1439" spans="5:5" x14ac:dyDescent="0.3">
      <c r="E1439" s="54"/>
    </row>
    <row r="1440" spans="5:5" x14ac:dyDescent="0.3">
      <c r="E1440" s="54"/>
    </row>
    <row r="1441" spans="5:5" x14ac:dyDescent="0.3">
      <c r="E1441" s="54"/>
    </row>
    <row r="1442" spans="5:5" x14ac:dyDescent="0.3">
      <c r="E1442" s="54"/>
    </row>
    <row r="1443" spans="5:5" x14ac:dyDescent="0.3">
      <c r="E1443" s="54"/>
    </row>
    <row r="1444" spans="5:5" x14ac:dyDescent="0.3">
      <c r="E1444" s="54"/>
    </row>
    <row r="1445" spans="5:5" x14ac:dyDescent="0.3">
      <c r="E1445" s="54"/>
    </row>
    <row r="1446" spans="5:5" x14ac:dyDescent="0.3">
      <c r="E1446" s="54"/>
    </row>
    <row r="1447" spans="5:5" x14ac:dyDescent="0.3">
      <c r="E1447" s="54"/>
    </row>
    <row r="1448" spans="5:5" x14ac:dyDescent="0.3">
      <c r="E1448" s="54"/>
    </row>
    <row r="1449" spans="5:5" x14ac:dyDescent="0.3">
      <c r="E1449" s="54"/>
    </row>
    <row r="1450" spans="5:5" x14ac:dyDescent="0.3">
      <c r="E1450" s="54"/>
    </row>
    <row r="1451" spans="5:5" x14ac:dyDescent="0.3">
      <c r="E1451" s="54"/>
    </row>
    <row r="1452" spans="5:5" x14ac:dyDescent="0.3">
      <c r="E1452" s="54"/>
    </row>
    <row r="1453" spans="5:5" x14ac:dyDescent="0.3">
      <c r="E1453" s="54"/>
    </row>
    <row r="1454" spans="5:5" x14ac:dyDescent="0.3">
      <c r="E1454" s="54"/>
    </row>
    <row r="1455" spans="5:5" x14ac:dyDescent="0.3">
      <c r="E1455" s="54"/>
    </row>
    <row r="1456" spans="5:5" x14ac:dyDescent="0.3">
      <c r="E1456" s="54"/>
    </row>
    <row r="1457" spans="5:5" x14ac:dyDescent="0.3">
      <c r="E1457" s="54"/>
    </row>
    <row r="1458" spans="5:5" x14ac:dyDescent="0.3">
      <c r="E1458" s="54"/>
    </row>
    <row r="1459" spans="5:5" x14ac:dyDescent="0.3">
      <c r="E1459" s="54"/>
    </row>
    <row r="1460" spans="5:5" x14ac:dyDescent="0.3">
      <c r="E1460" s="54"/>
    </row>
    <row r="1461" spans="5:5" x14ac:dyDescent="0.3">
      <c r="E1461" s="54"/>
    </row>
    <row r="1462" spans="5:5" x14ac:dyDescent="0.3">
      <c r="E1462" s="54"/>
    </row>
    <row r="1463" spans="5:5" x14ac:dyDescent="0.3">
      <c r="E1463" s="54"/>
    </row>
    <row r="1464" spans="5:5" x14ac:dyDescent="0.3">
      <c r="E1464" s="54"/>
    </row>
    <row r="1465" spans="5:5" x14ac:dyDescent="0.3">
      <c r="E1465" s="54"/>
    </row>
    <row r="1466" spans="5:5" x14ac:dyDescent="0.3">
      <c r="E1466" s="54"/>
    </row>
    <row r="1467" spans="5:5" x14ac:dyDescent="0.3">
      <c r="E1467" s="54"/>
    </row>
    <row r="1468" spans="5:5" x14ac:dyDescent="0.3">
      <c r="E1468" s="54"/>
    </row>
    <row r="1469" spans="5:5" x14ac:dyDescent="0.3">
      <c r="E1469" s="54"/>
    </row>
    <row r="1470" spans="5:5" x14ac:dyDescent="0.3">
      <c r="E1470" s="54"/>
    </row>
    <row r="1471" spans="5:5" x14ac:dyDescent="0.3">
      <c r="E1471" s="54"/>
    </row>
    <row r="1472" spans="5:5" x14ac:dyDescent="0.3">
      <c r="E1472" s="54"/>
    </row>
    <row r="1473" spans="5:5" x14ac:dyDescent="0.3">
      <c r="E1473" s="54"/>
    </row>
    <row r="1474" spans="5:5" x14ac:dyDescent="0.3">
      <c r="E1474" s="54"/>
    </row>
    <row r="1475" spans="5:5" x14ac:dyDescent="0.3">
      <c r="E1475" s="54"/>
    </row>
    <row r="1476" spans="5:5" x14ac:dyDescent="0.3">
      <c r="E1476" s="54"/>
    </row>
    <row r="1477" spans="5:5" x14ac:dyDescent="0.3">
      <c r="E1477" s="54"/>
    </row>
    <row r="1478" spans="5:5" x14ac:dyDescent="0.3">
      <c r="E1478" s="54"/>
    </row>
    <row r="1479" spans="5:5" x14ac:dyDescent="0.3">
      <c r="E1479" s="54"/>
    </row>
    <row r="1480" spans="5:5" x14ac:dyDescent="0.3">
      <c r="E1480" s="54"/>
    </row>
    <row r="1481" spans="5:5" x14ac:dyDescent="0.3">
      <c r="E1481" s="54"/>
    </row>
    <row r="1482" spans="5:5" x14ac:dyDescent="0.3">
      <c r="E1482" s="54"/>
    </row>
    <row r="1483" spans="5:5" x14ac:dyDescent="0.3">
      <c r="E1483" s="54"/>
    </row>
    <row r="1484" spans="5:5" x14ac:dyDescent="0.3">
      <c r="E1484" s="54"/>
    </row>
    <row r="1485" spans="5:5" x14ac:dyDescent="0.3">
      <c r="E1485" s="54"/>
    </row>
    <row r="1486" spans="5:5" x14ac:dyDescent="0.3">
      <c r="E1486" s="54"/>
    </row>
    <row r="1487" spans="5:5" x14ac:dyDescent="0.3">
      <c r="E1487" s="54"/>
    </row>
    <row r="1488" spans="5:5" x14ac:dyDescent="0.3">
      <c r="E1488" s="54"/>
    </row>
    <row r="1489" spans="5:5" x14ac:dyDescent="0.3">
      <c r="E1489" s="54"/>
    </row>
    <row r="1490" spans="5:5" x14ac:dyDescent="0.3">
      <c r="E1490" s="54"/>
    </row>
    <row r="1491" spans="5:5" x14ac:dyDescent="0.3">
      <c r="E1491" s="54"/>
    </row>
    <row r="1492" spans="5:5" x14ac:dyDescent="0.3">
      <c r="E1492" s="54"/>
    </row>
    <row r="1493" spans="5:5" x14ac:dyDescent="0.3">
      <c r="E1493" s="54"/>
    </row>
    <row r="1494" spans="5:5" x14ac:dyDescent="0.3">
      <c r="E1494" s="54"/>
    </row>
    <row r="1495" spans="5:5" x14ac:dyDescent="0.3">
      <c r="E1495" s="54"/>
    </row>
    <row r="1496" spans="5:5" x14ac:dyDescent="0.3">
      <c r="E1496" s="54"/>
    </row>
    <row r="1497" spans="5:5" x14ac:dyDescent="0.3">
      <c r="E1497" s="54"/>
    </row>
    <row r="1498" spans="5:5" x14ac:dyDescent="0.3">
      <c r="E1498" s="54"/>
    </row>
    <row r="1499" spans="5:5" x14ac:dyDescent="0.3">
      <c r="E1499" s="54"/>
    </row>
    <row r="1500" spans="5:5" x14ac:dyDescent="0.3">
      <c r="E1500" s="54"/>
    </row>
    <row r="1501" spans="5:5" x14ac:dyDescent="0.3">
      <c r="E1501" s="54"/>
    </row>
    <row r="1502" spans="5:5" x14ac:dyDescent="0.3">
      <c r="E1502" s="54"/>
    </row>
    <row r="1503" spans="5:5" x14ac:dyDescent="0.3">
      <c r="E1503" s="54"/>
    </row>
    <row r="1504" spans="5:5" x14ac:dyDescent="0.3">
      <c r="E1504" s="54"/>
    </row>
    <row r="1505" spans="5:5" x14ac:dyDescent="0.3">
      <c r="E1505" s="54"/>
    </row>
    <row r="1506" spans="5:5" x14ac:dyDescent="0.3">
      <c r="E1506" s="54"/>
    </row>
    <row r="1507" spans="5:5" x14ac:dyDescent="0.3">
      <c r="E1507" s="54"/>
    </row>
    <row r="1508" spans="5:5" x14ac:dyDescent="0.3">
      <c r="E1508" s="54"/>
    </row>
    <row r="1509" spans="5:5" x14ac:dyDescent="0.3">
      <c r="E1509" s="54"/>
    </row>
    <row r="1510" spans="5:5" x14ac:dyDescent="0.3">
      <c r="E1510" s="54"/>
    </row>
    <row r="1511" spans="5:5" x14ac:dyDescent="0.3">
      <c r="E1511" s="54"/>
    </row>
    <row r="1512" spans="5:5" x14ac:dyDescent="0.3">
      <c r="E1512" s="54"/>
    </row>
    <row r="1513" spans="5:5" x14ac:dyDescent="0.3">
      <c r="E1513" s="54"/>
    </row>
    <row r="1514" spans="5:5" x14ac:dyDescent="0.3">
      <c r="E1514" s="54"/>
    </row>
    <row r="1515" spans="5:5" x14ac:dyDescent="0.3">
      <c r="E1515" s="54"/>
    </row>
    <row r="1516" spans="5:5" x14ac:dyDescent="0.3">
      <c r="E1516" s="54"/>
    </row>
    <row r="1517" spans="5:5" x14ac:dyDescent="0.3">
      <c r="E1517" s="54"/>
    </row>
    <row r="1518" spans="5:5" x14ac:dyDescent="0.3">
      <c r="E1518" s="54"/>
    </row>
    <row r="1519" spans="5:5" x14ac:dyDescent="0.3">
      <c r="E1519" s="54"/>
    </row>
    <row r="1520" spans="5:5" x14ac:dyDescent="0.3">
      <c r="E1520" s="54"/>
    </row>
    <row r="1521" spans="5:5" x14ac:dyDescent="0.3">
      <c r="E1521" s="54"/>
    </row>
    <row r="1522" spans="5:5" x14ac:dyDescent="0.3">
      <c r="E1522" s="54"/>
    </row>
    <row r="1523" spans="5:5" x14ac:dyDescent="0.3">
      <c r="E1523" s="54"/>
    </row>
    <row r="1524" spans="5:5" x14ac:dyDescent="0.3">
      <c r="E1524" s="54"/>
    </row>
    <row r="1525" spans="5:5" x14ac:dyDescent="0.3">
      <c r="E1525" s="54"/>
    </row>
    <row r="1526" spans="5:5" x14ac:dyDescent="0.3">
      <c r="E1526" s="54"/>
    </row>
    <row r="1527" spans="5:5" x14ac:dyDescent="0.3">
      <c r="E1527" s="54"/>
    </row>
    <row r="1528" spans="5:5" x14ac:dyDescent="0.3">
      <c r="E1528" s="54"/>
    </row>
    <row r="1529" spans="5:5" x14ac:dyDescent="0.3">
      <c r="E1529" s="54"/>
    </row>
    <row r="1530" spans="5:5" x14ac:dyDescent="0.3">
      <c r="E1530" s="54"/>
    </row>
    <row r="1531" spans="5:5" x14ac:dyDescent="0.3">
      <c r="E1531" s="54"/>
    </row>
    <row r="1532" spans="5:5" x14ac:dyDescent="0.3">
      <c r="E1532" s="54"/>
    </row>
    <row r="1533" spans="5:5" x14ac:dyDescent="0.3">
      <c r="E1533" s="54"/>
    </row>
    <row r="1534" spans="5:5" x14ac:dyDescent="0.3">
      <c r="E1534" s="54"/>
    </row>
    <row r="1535" spans="5:5" x14ac:dyDescent="0.3">
      <c r="E1535" s="54"/>
    </row>
    <row r="1536" spans="5:5" x14ac:dyDescent="0.3">
      <c r="E1536" s="54"/>
    </row>
    <row r="1537" spans="5:5" x14ac:dyDescent="0.3">
      <c r="E1537" s="54"/>
    </row>
    <row r="1538" spans="5:5" x14ac:dyDescent="0.3">
      <c r="E1538" s="54"/>
    </row>
    <row r="1539" spans="5:5" x14ac:dyDescent="0.3">
      <c r="E1539" s="54"/>
    </row>
    <row r="1540" spans="5:5" x14ac:dyDescent="0.3">
      <c r="E1540" s="54"/>
    </row>
    <row r="1541" spans="5:5" x14ac:dyDescent="0.3">
      <c r="E1541" s="54"/>
    </row>
    <row r="1542" spans="5:5" x14ac:dyDescent="0.3">
      <c r="E1542" s="54"/>
    </row>
    <row r="1543" spans="5:5" x14ac:dyDescent="0.3">
      <c r="E1543" s="54"/>
    </row>
    <row r="1544" spans="5:5" x14ac:dyDescent="0.3">
      <c r="E1544" s="54"/>
    </row>
    <row r="1545" spans="5:5" x14ac:dyDescent="0.3">
      <c r="E1545" s="54"/>
    </row>
    <row r="1546" spans="5:5" x14ac:dyDescent="0.3">
      <c r="E1546" s="54"/>
    </row>
    <row r="1547" spans="5:5" x14ac:dyDescent="0.3">
      <c r="E1547" s="54"/>
    </row>
    <row r="1548" spans="5:5" x14ac:dyDescent="0.3">
      <c r="E1548" s="54"/>
    </row>
    <row r="1549" spans="5:5" x14ac:dyDescent="0.3">
      <c r="E1549" s="54"/>
    </row>
    <row r="1550" spans="5:5" x14ac:dyDescent="0.3">
      <c r="E1550" s="54"/>
    </row>
    <row r="1551" spans="5:5" x14ac:dyDescent="0.3">
      <c r="E1551" s="54"/>
    </row>
    <row r="1552" spans="5:5" x14ac:dyDescent="0.3">
      <c r="E1552" s="54"/>
    </row>
    <row r="1553" spans="5:5" x14ac:dyDescent="0.3">
      <c r="E1553" s="54"/>
    </row>
    <row r="1554" spans="5:5" x14ac:dyDescent="0.3">
      <c r="E1554" s="54"/>
    </row>
    <row r="1555" spans="5:5" x14ac:dyDescent="0.3">
      <c r="E1555" s="54"/>
    </row>
    <row r="1556" spans="5:5" x14ac:dyDescent="0.3">
      <c r="E1556" s="54"/>
    </row>
    <row r="1557" spans="5:5" x14ac:dyDescent="0.3">
      <c r="E1557" s="54"/>
    </row>
    <row r="1558" spans="5:5" x14ac:dyDescent="0.3">
      <c r="E1558" s="54"/>
    </row>
    <row r="1559" spans="5:5" x14ac:dyDescent="0.3">
      <c r="E1559" s="54"/>
    </row>
    <row r="1560" spans="5:5" x14ac:dyDescent="0.3">
      <c r="E1560" s="54"/>
    </row>
    <row r="1561" spans="5:5" x14ac:dyDescent="0.3">
      <c r="E1561" s="54"/>
    </row>
    <row r="1562" spans="5:5" x14ac:dyDescent="0.3">
      <c r="E1562" s="54"/>
    </row>
    <row r="1563" spans="5:5" x14ac:dyDescent="0.3">
      <c r="E1563" s="54"/>
    </row>
    <row r="1564" spans="5:5" x14ac:dyDescent="0.3">
      <c r="E1564" s="54"/>
    </row>
    <row r="1565" spans="5:5" x14ac:dyDescent="0.3">
      <c r="E1565" s="54"/>
    </row>
    <row r="1566" spans="5:5" x14ac:dyDescent="0.3">
      <c r="E1566" s="54"/>
    </row>
    <row r="1567" spans="5:5" x14ac:dyDescent="0.3">
      <c r="E1567" s="54"/>
    </row>
    <row r="1568" spans="5:5" x14ac:dyDescent="0.3">
      <c r="E1568" s="54"/>
    </row>
    <row r="1569" spans="5:5" x14ac:dyDescent="0.3">
      <c r="E1569" s="54"/>
    </row>
    <row r="1570" spans="5:5" x14ac:dyDescent="0.3">
      <c r="E1570" s="54"/>
    </row>
    <row r="1571" spans="5:5" x14ac:dyDescent="0.3">
      <c r="E1571" s="54"/>
    </row>
    <row r="1572" spans="5:5" x14ac:dyDescent="0.3">
      <c r="E1572" s="54"/>
    </row>
    <row r="1573" spans="5:5" x14ac:dyDescent="0.3">
      <c r="E1573" s="54"/>
    </row>
    <row r="1574" spans="5:5" x14ac:dyDescent="0.3">
      <c r="E1574" s="54"/>
    </row>
    <row r="1575" spans="5:5" x14ac:dyDescent="0.3">
      <c r="E1575" s="54"/>
    </row>
    <row r="1576" spans="5:5" x14ac:dyDescent="0.3">
      <c r="E1576" s="54"/>
    </row>
    <row r="1577" spans="5:5" x14ac:dyDescent="0.3">
      <c r="E1577" s="54"/>
    </row>
    <row r="1578" spans="5:5" x14ac:dyDescent="0.3">
      <c r="E1578" s="54"/>
    </row>
    <row r="1579" spans="5:5" x14ac:dyDescent="0.3">
      <c r="E1579" s="54"/>
    </row>
    <row r="1580" spans="5:5" x14ac:dyDescent="0.3">
      <c r="E1580" s="54"/>
    </row>
    <row r="1581" spans="5:5" x14ac:dyDescent="0.3">
      <c r="E1581" s="54"/>
    </row>
    <row r="1582" spans="5:5" x14ac:dyDescent="0.3">
      <c r="E1582" s="54"/>
    </row>
    <row r="1583" spans="5:5" x14ac:dyDescent="0.3">
      <c r="E1583" s="54"/>
    </row>
    <row r="1584" spans="5:5" x14ac:dyDescent="0.3">
      <c r="E1584" s="54"/>
    </row>
    <row r="1585" spans="5:5" x14ac:dyDescent="0.3">
      <c r="E1585" s="54"/>
    </row>
    <row r="1586" spans="5:5" x14ac:dyDescent="0.3">
      <c r="E1586" s="54"/>
    </row>
    <row r="1587" spans="5:5" x14ac:dyDescent="0.3">
      <c r="E1587" s="54"/>
    </row>
    <row r="1588" spans="5:5" x14ac:dyDescent="0.3">
      <c r="E1588" s="54"/>
    </row>
    <row r="1589" spans="5:5" x14ac:dyDescent="0.3">
      <c r="E1589" s="54"/>
    </row>
    <row r="1590" spans="5:5" x14ac:dyDescent="0.3">
      <c r="E1590" s="54"/>
    </row>
    <row r="1591" spans="5:5" x14ac:dyDescent="0.3">
      <c r="E1591" s="54"/>
    </row>
    <row r="1592" spans="5:5" x14ac:dyDescent="0.3">
      <c r="E1592" s="54"/>
    </row>
    <row r="1593" spans="5:5" x14ac:dyDescent="0.3">
      <c r="E1593" s="54"/>
    </row>
    <row r="1594" spans="5:5" x14ac:dyDescent="0.3">
      <c r="E1594" s="54"/>
    </row>
    <row r="1595" spans="5:5" x14ac:dyDescent="0.3">
      <c r="E1595" s="54"/>
    </row>
    <row r="1596" spans="5:5" x14ac:dyDescent="0.3">
      <c r="E1596" s="54"/>
    </row>
    <row r="1597" spans="5:5" x14ac:dyDescent="0.3">
      <c r="E1597" s="54"/>
    </row>
    <row r="1598" spans="5:5" x14ac:dyDescent="0.3">
      <c r="E1598" s="54"/>
    </row>
    <row r="1599" spans="5:5" x14ac:dyDescent="0.3">
      <c r="E1599" s="54"/>
    </row>
    <row r="1600" spans="5:5" x14ac:dyDescent="0.3">
      <c r="E1600" s="54"/>
    </row>
    <row r="1601" spans="5:5" x14ac:dyDescent="0.3">
      <c r="E1601" s="54"/>
    </row>
    <row r="1602" spans="5:5" x14ac:dyDescent="0.3">
      <c r="E1602" s="54"/>
    </row>
    <row r="1603" spans="5:5" x14ac:dyDescent="0.3">
      <c r="E1603" s="54"/>
    </row>
    <row r="1604" spans="5:5" x14ac:dyDescent="0.3">
      <c r="E1604" s="54"/>
    </row>
    <row r="1605" spans="5:5" x14ac:dyDescent="0.3">
      <c r="E1605" s="54"/>
    </row>
    <row r="1606" spans="5:5" x14ac:dyDescent="0.3">
      <c r="E1606" s="54"/>
    </row>
    <row r="1607" spans="5:5" x14ac:dyDescent="0.3">
      <c r="E1607" s="54"/>
    </row>
    <row r="1608" spans="5:5" x14ac:dyDescent="0.3">
      <c r="E1608" s="54"/>
    </row>
    <row r="1609" spans="5:5" x14ac:dyDescent="0.3">
      <c r="E1609" s="54"/>
    </row>
    <row r="1610" spans="5:5" x14ac:dyDescent="0.3">
      <c r="E1610" s="54"/>
    </row>
    <row r="1611" spans="5:5" x14ac:dyDescent="0.3">
      <c r="E1611" s="54"/>
    </row>
    <row r="1612" spans="5:5" x14ac:dyDescent="0.3">
      <c r="E1612" s="54"/>
    </row>
    <row r="1613" spans="5:5" x14ac:dyDescent="0.3">
      <c r="E1613" s="54"/>
    </row>
    <row r="1614" spans="5:5" x14ac:dyDescent="0.3">
      <c r="E1614" s="54"/>
    </row>
    <row r="1615" spans="5:5" x14ac:dyDescent="0.3">
      <c r="E1615" s="54"/>
    </row>
    <row r="1616" spans="5:5" x14ac:dyDescent="0.3">
      <c r="E1616" s="54"/>
    </row>
    <row r="1617" spans="5:5" x14ac:dyDescent="0.3">
      <c r="E1617" s="54"/>
    </row>
    <row r="1618" spans="5:5" x14ac:dyDescent="0.3">
      <c r="E1618" s="54"/>
    </row>
    <row r="1619" spans="5:5" x14ac:dyDescent="0.3">
      <c r="E1619" s="54"/>
    </row>
    <row r="1620" spans="5:5" x14ac:dyDescent="0.3">
      <c r="E1620" s="54"/>
    </row>
    <row r="1621" spans="5:5" x14ac:dyDescent="0.3">
      <c r="E1621" s="54"/>
    </row>
    <row r="1622" spans="5:5" x14ac:dyDescent="0.3">
      <c r="E1622" s="54"/>
    </row>
    <row r="1623" spans="5:5" x14ac:dyDescent="0.3">
      <c r="E1623" s="54"/>
    </row>
    <row r="1624" spans="5:5" x14ac:dyDescent="0.3">
      <c r="E1624" s="54"/>
    </row>
    <row r="1625" spans="5:5" x14ac:dyDescent="0.3">
      <c r="E1625" s="54"/>
    </row>
    <row r="1626" spans="5:5" x14ac:dyDescent="0.3">
      <c r="E1626" s="54"/>
    </row>
    <row r="1627" spans="5:5" x14ac:dyDescent="0.3">
      <c r="E1627" s="54"/>
    </row>
    <row r="1628" spans="5:5" x14ac:dyDescent="0.3">
      <c r="E1628" s="54"/>
    </row>
    <row r="1629" spans="5:5" x14ac:dyDescent="0.3">
      <c r="E1629" s="54"/>
    </row>
    <row r="1630" spans="5:5" x14ac:dyDescent="0.3">
      <c r="E1630" s="54"/>
    </row>
    <row r="1631" spans="5:5" x14ac:dyDescent="0.3">
      <c r="E1631" s="54"/>
    </row>
    <row r="1632" spans="5:5" x14ac:dyDescent="0.3">
      <c r="E1632" s="54"/>
    </row>
    <row r="1633" spans="5:5" x14ac:dyDescent="0.3">
      <c r="E1633" s="54"/>
    </row>
    <row r="1634" spans="5:5" x14ac:dyDescent="0.3">
      <c r="E1634" s="54"/>
    </row>
    <row r="1635" spans="5:5" x14ac:dyDescent="0.3">
      <c r="E1635" s="54"/>
    </row>
    <row r="1636" spans="5:5" x14ac:dyDescent="0.3">
      <c r="E1636" s="54"/>
    </row>
    <row r="1637" spans="5:5" x14ac:dyDescent="0.3">
      <c r="E1637" s="54"/>
    </row>
    <row r="1638" spans="5:5" x14ac:dyDescent="0.3">
      <c r="E1638" s="54"/>
    </row>
    <row r="1639" spans="5:5" x14ac:dyDescent="0.3">
      <c r="E1639" s="54"/>
    </row>
    <row r="1640" spans="5:5" x14ac:dyDescent="0.3">
      <c r="E1640" s="54"/>
    </row>
    <row r="1641" spans="5:5" x14ac:dyDescent="0.3">
      <c r="E1641" s="54"/>
    </row>
    <row r="1642" spans="5:5" x14ac:dyDescent="0.3">
      <c r="E1642" s="54"/>
    </row>
    <row r="1643" spans="5:5" x14ac:dyDescent="0.3">
      <c r="E1643" s="54"/>
    </row>
    <row r="1644" spans="5:5" x14ac:dyDescent="0.3">
      <c r="E1644" s="54"/>
    </row>
    <row r="1645" spans="5:5" x14ac:dyDescent="0.3">
      <c r="E1645" s="54"/>
    </row>
    <row r="1646" spans="5:5" x14ac:dyDescent="0.3">
      <c r="E1646" s="54"/>
    </row>
    <row r="1647" spans="5:5" x14ac:dyDescent="0.3">
      <c r="E1647" s="54"/>
    </row>
    <row r="1648" spans="5:5" x14ac:dyDescent="0.3">
      <c r="E1648" s="54"/>
    </row>
    <row r="1649" spans="5:5" x14ac:dyDescent="0.3">
      <c r="E1649" s="54"/>
    </row>
    <row r="1650" spans="5:5" x14ac:dyDescent="0.3">
      <c r="E1650" s="54"/>
    </row>
    <row r="1651" spans="5:5" x14ac:dyDescent="0.3">
      <c r="E1651" s="54"/>
    </row>
    <row r="1652" spans="5:5" x14ac:dyDescent="0.3">
      <c r="E1652" s="54"/>
    </row>
    <row r="1653" spans="5:5" x14ac:dyDescent="0.3">
      <c r="E1653" s="54"/>
    </row>
    <row r="1654" spans="5:5" x14ac:dyDescent="0.3">
      <c r="E1654" s="54"/>
    </row>
    <row r="1655" spans="5:5" x14ac:dyDescent="0.3">
      <c r="E1655" s="54"/>
    </row>
    <row r="1656" spans="5:5" x14ac:dyDescent="0.3">
      <c r="E1656" s="54"/>
    </row>
    <row r="1657" spans="5:5" x14ac:dyDescent="0.3">
      <c r="E1657" s="54"/>
    </row>
    <row r="1658" spans="5:5" x14ac:dyDescent="0.3">
      <c r="E1658" s="54"/>
    </row>
    <row r="1659" spans="5:5" x14ac:dyDescent="0.3">
      <c r="E1659" s="54"/>
    </row>
    <row r="1660" spans="5:5" x14ac:dyDescent="0.3">
      <c r="E1660" s="54"/>
    </row>
    <row r="1661" spans="5:5" x14ac:dyDescent="0.3">
      <c r="E1661" s="54"/>
    </row>
    <row r="1662" spans="5:5" x14ac:dyDescent="0.3">
      <c r="E1662" s="54"/>
    </row>
    <row r="1663" spans="5:5" x14ac:dyDescent="0.3">
      <c r="E1663" s="54"/>
    </row>
    <row r="1664" spans="5:5" x14ac:dyDescent="0.3">
      <c r="E1664" s="54"/>
    </row>
    <row r="1665" spans="5:5" x14ac:dyDescent="0.3">
      <c r="E1665" s="54"/>
    </row>
    <row r="1666" spans="5:5" x14ac:dyDescent="0.3">
      <c r="E1666" s="54"/>
    </row>
    <row r="1667" spans="5:5" x14ac:dyDescent="0.3">
      <c r="E1667" s="54"/>
    </row>
    <row r="1668" spans="5:5" x14ac:dyDescent="0.3">
      <c r="E1668" s="54"/>
    </row>
    <row r="1669" spans="5:5" x14ac:dyDescent="0.3">
      <c r="E1669" s="54"/>
    </row>
    <row r="1670" spans="5:5" x14ac:dyDescent="0.3">
      <c r="E1670" s="54"/>
    </row>
    <row r="1671" spans="5:5" x14ac:dyDescent="0.3">
      <c r="E1671" s="54"/>
    </row>
    <row r="1672" spans="5:5" x14ac:dyDescent="0.3">
      <c r="E1672" s="54"/>
    </row>
    <row r="1673" spans="5:5" x14ac:dyDescent="0.3">
      <c r="E1673" s="54"/>
    </row>
    <row r="1674" spans="5:5" x14ac:dyDescent="0.3">
      <c r="E1674" s="54"/>
    </row>
    <row r="1675" spans="5:5" x14ac:dyDescent="0.3">
      <c r="E1675" s="54"/>
    </row>
    <row r="1676" spans="5:5" x14ac:dyDescent="0.3">
      <c r="E1676" s="54"/>
    </row>
    <row r="1677" spans="5:5" x14ac:dyDescent="0.3">
      <c r="E1677" s="54"/>
    </row>
    <row r="1678" spans="5:5" x14ac:dyDescent="0.3">
      <c r="E1678" s="54"/>
    </row>
    <row r="1679" spans="5:5" x14ac:dyDescent="0.3">
      <c r="E1679" s="54"/>
    </row>
    <row r="1680" spans="5:5" x14ac:dyDescent="0.3">
      <c r="E1680" s="54"/>
    </row>
    <row r="1681" spans="5:5" x14ac:dyDescent="0.3">
      <c r="E1681" s="54"/>
    </row>
    <row r="1682" spans="5:5" x14ac:dyDescent="0.3">
      <c r="E1682" s="54"/>
    </row>
    <row r="1683" spans="5:5" x14ac:dyDescent="0.3">
      <c r="E1683" s="54"/>
    </row>
    <row r="1684" spans="5:5" x14ac:dyDescent="0.3">
      <c r="E1684" s="54"/>
    </row>
    <row r="1685" spans="5:5" x14ac:dyDescent="0.3">
      <c r="E1685" s="54"/>
    </row>
    <row r="1686" spans="5:5" x14ac:dyDescent="0.3">
      <c r="E1686" s="54"/>
    </row>
    <row r="1687" spans="5:5" x14ac:dyDescent="0.3">
      <c r="E1687" s="54"/>
    </row>
    <row r="1688" spans="5:5" x14ac:dyDescent="0.3">
      <c r="E1688" s="54"/>
    </row>
    <row r="1689" spans="5:5" x14ac:dyDescent="0.3">
      <c r="E1689" s="54"/>
    </row>
    <row r="1690" spans="5:5" x14ac:dyDescent="0.3">
      <c r="E1690" s="54"/>
    </row>
    <row r="1691" spans="5:5" x14ac:dyDescent="0.3">
      <c r="E1691" s="54"/>
    </row>
    <row r="1692" spans="5:5" x14ac:dyDescent="0.3">
      <c r="E1692" s="54"/>
    </row>
    <row r="1693" spans="5:5" x14ac:dyDescent="0.3">
      <c r="E1693" s="54"/>
    </row>
    <row r="1694" spans="5:5" x14ac:dyDescent="0.3">
      <c r="E1694" s="54"/>
    </row>
    <row r="1695" spans="5:5" x14ac:dyDescent="0.3">
      <c r="E1695" s="54"/>
    </row>
    <row r="1696" spans="5:5" x14ac:dyDescent="0.3">
      <c r="E1696" s="54"/>
    </row>
    <row r="1697" spans="5:5" x14ac:dyDescent="0.3">
      <c r="E1697" s="54"/>
    </row>
    <row r="1698" spans="5:5" x14ac:dyDescent="0.3">
      <c r="E1698" s="54"/>
    </row>
    <row r="1699" spans="5:5" x14ac:dyDescent="0.3">
      <c r="E1699" s="54"/>
    </row>
    <row r="1700" spans="5:5" x14ac:dyDescent="0.3">
      <c r="E1700" s="54"/>
    </row>
    <row r="1701" spans="5:5" x14ac:dyDescent="0.3">
      <c r="E1701" s="54"/>
    </row>
    <row r="1702" spans="5:5" x14ac:dyDescent="0.3">
      <c r="E1702" s="54"/>
    </row>
    <row r="1703" spans="5:5" x14ac:dyDescent="0.3">
      <c r="E1703" s="54"/>
    </row>
    <row r="1704" spans="5:5" x14ac:dyDescent="0.3">
      <c r="E1704" s="54"/>
    </row>
    <row r="1705" spans="5:5" x14ac:dyDescent="0.3">
      <c r="E1705" s="54"/>
    </row>
    <row r="1706" spans="5:5" x14ac:dyDescent="0.3">
      <c r="E1706" s="54"/>
    </row>
    <row r="1707" spans="5:5" x14ac:dyDescent="0.3">
      <c r="E1707" s="54"/>
    </row>
    <row r="1708" spans="5:5" x14ac:dyDescent="0.3">
      <c r="E1708" s="54"/>
    </row>
    <row r="1709" spans="5:5" x14ac:dyDescent="0.3">
      <c r="E1709" s="54"/>
    </row>
    <row r="1710" spans="5:5" x14ac:dyDescent="0.3">
      <c r="E1710" s="54"/>
    </row>
    <row r="1711" spans="5:5" x14ac:dyDescent="0.3">
      <c r="E1711" s="54"/>
    </row>
    <row r="1712" spans="5:5" x14ac:dyDescent="0.3">
      <c r="E1712" s="54"/>
    </row>
    <row r="1713" spans="5:5" x14ac:dyDescent="0.3">
      <c r="E1713" s="54"/>
    </row>
    <row r="1714" spans="5:5" x14ac:dyDescent="0.3">
      <c r="E1714" s="54"/>
    </row>
    <row r="1715" spans="5:5" x14ac:dyDescent="0.3">
      <c r="E1715" s="54"/>
    </row>
    <row r="1716" spans="5:5" x14ac:dyDescent="0.3">
      <c r="E1716" s="54"/>
    </row>
    <row r="1717" spans="5:5" x14ac:dyDescent="0.3">
      <c r="E1717" s="54"/>
    </row>
    <row r="1718" spans="5:5" x14ac:dyDescent="0.3">
      <c r="E1718" s="54"/>
    </row>
    <row r="1719" spans="5:5" x14ac:dyDescent="0.3">
      <c r="E1719" s="54"/>
    </row>
    <row r="1720" spans="5:5" x14ac:dyDescent="0.3">
      <c r="E1720" s="54"/>
    </row>
    <row r="1721" spans="5:5" x14ac:dyDescent="0.3">
      <c r="E1721" s="54"/>
    </row>
    <row r="1722" spans="5:5" x14ac:dyDescent="0.3">
      <c r="E1722" s="54"/>
    </row>
    <row r="1723" spans="5:5" x14ac:dyDescent="0.3">
      <c r="E1723" s="54"/>
    </row>
    <row r="1724" spans="5:5" x14ac:dyDescent="0.3">
      <c r="E1724" s="54"/>
    </row>
    <row r="1725" spans="5:5" x14ac:dyDescent="0.3">
      <c r="E1725" s="54"/>
    </row>
    <row r="1726" spans="5:5" x14ac:dyDescent="0.3">
      <c r="E1726" s="54"/>
    </row>
    <row r="1727" spans="5:5" x14ac:dyDescent="0.3">
      <c r="E1727" s="54"/>
    </row>
    <row r="1728" spans="5:5" x14ac:dyDescent="0.3">
      <c r="E1728" s="54"/>
    </row>
    <row r="1729" spans="5:5" x14ac:dyDescent="0.3">
      <c r="E1729" s="54"/>
    </row>
    <row r="1730" spans="5:5" x14ac:dyDescent="0.3">
      <c r="E1730" s="54"/>
    </row>
    <row r="1731" spans="5:5" x14ac:dyDescent="0.3">
      <c r="E1731" s="54"/>
    </row>
    <row r="1732" spans="5:5" x14ac:dyDescent="0.3">
      <c r="E1732" s="54"/>
    </row>
    <row r="1733" spans="5:5" x14ac:dyDescent="0.3">
      <c r="E1733" s="54"/>
    </row>
    <row r="1734" spans="5:5" x14ac:dyDescent="0.3">
      <c r="E1734" s="54"/>
    </row>
    <row r="1735" spans="5:5" x14ac:dyDescent="0.3">
      <c r="E1735" s="54"/>
    </row>
    <row r="1736" spans="5:5" x14ac:dyDescent="0.3">
      <c r="E1736" s="54"/>
    </row>
    <row r="1737" spans="5:5" x14ac:dyDescent="0.3">
      <c r="E1737" s="54"/>
    </row>
    <row r="1738" spans="5:5" x14ac:dyDescent="0.3">
      <c r="E1738" s="54"/>
    </row>
    <row r="1739" spans="5:5" x14ac:dyDescent="0.3">
      <c r="E1739" s="54"/>
    </row>
    <row r="1740" spans="5:5" x14ac:dyDescent="0.3">
      <c r="E1740" s="54"/>
    </row>
    <row r="1741" spans="5:5" x14ac:dyDescent="0.3">
      <c r="E1741" s="54"/>
    </row>
    <row r="1742" spans="5:5" x14ac:dyDescent="0.3">
      <c r="E1742" s="54"/>
    </row>
    <row r="1743" spans="5:5" x14ac:dyDescent="0.3">
      <c r="E1743" s="54"/>
    </row>
    <row r="1744" spans="5:5" x14ac:dyDescent="0.3">
      <c r="E1744" s="54"/>
    </row>
    <row r="1745" spans="5:5" x14ac:dyDescent="0.3">
      <c r="E1745" s="54"/>
    </row>
    <row r="1746" spans="5:5" x14ac:dyDescent="0.3">
      <c r="E1746" s="54"/>
    </row>
    <row r="1747" spans="5:5" x14ac:dyDescent="0.3">
      <c r="E1747" s="54"/>
    </row>
    <row r="1748" spans="5:5" x14ac:dyDescent="0.3">
      <c r="E1748" s="54"/>
    </row>
    <row r="1749" spans="5:5" x14ac:dyDescent="0.3">
      <c r="E1749" s="54"/>
    </row>
    <row r="1750" spans="5:5" x14ac:dyDescent="0.3">
      <c r="E1750" s="54"/>
    </row>
    <row r="1751" spans="5:5" x14ac:dyDescent="0.3">
      <c r="E1751" s="54"/>
    </row>
    <row r="1752" spans="5:5" x14ac:dyDescent="0.3">
      <c r="E1752" s="54"/>
    </row>
    <row r="1753" spans="5:5" x14ac:dyDescent="0.3">
      <c r="E1753" s="54"/>
    </row>
    <row r="1754" spans="5:5" x14ac:dyDescent="0.3">
      <c r="E1754" s="54"/>
    </row>
    <row r="1755" spans="5:5" x14ac:dyDescent="0.3">
      <c r="E1755" s="54"/>
    </row>
    <row r="1756" spans="5:5" x14ac:dyDescent="0.3">
      <c r="E1756" s="54"/>
    </row>
    <row r="1757" spans="5:5" x14ac:dyDescent="0.3">
      <c r="E1757" s="54"/>
    </row>
    <row r="1758" spans="5:5" x14ac:dyDescent="0.3">
      <c r="E1758" s="54"/>
    </row>
    <row r="1759" spans="5:5" x14ac:dyDescent="0.3">
      <c r="E1759" s="54"/>
    </row>
    <row r="1760" spans="5:5" x14ac:dyDescent="0.3">
      <c r="E1760" s="54"/>
    </row>
    <row r="1761" spans="5:5" x14ac:dyDescent="0.3">
      <c r="E1761" s="54"/>
    </row>
    <row r="1762" spans="5:5" x14ac:dyDescent="0.3">
      <c r="E1762" s="54"/>
    </row>
    <row r="1763" spans="5:5" x14ac:dyDescent="0.3">
      <c r="E1763" s="54"/>
    </row>
    <row r="1764" spans="5:5" x14ac:dyDescent="0.3">
      <c r="E1764" s="54"/>
    </row>
    <row r="1765" spans="5:5" x14ac:dyDescent="0.3">
      <c r="E1765" s="54"/>
    </row>
    <row r="1766" spans="5:5" x14ac:dyDescent="0.3">
      <c r="E1766" s="54"/>
    </row>
    <row r="1767" spans="5:5" x14ac:dyDescent="0.3">
      <c r="E1767" s="54"/>
    </row>
    <row r="1768" spans="5:5" x14ac:dyDescent="0.3">
      <c r="E1768" s="54"/>
    </row>
    <row r="1769" spans="5:5" x14ac:dyDescent="0.3">
      <c r="E1769" s="54"/>
    </row>
    <row r="1770" spans="5:5" x14ac:dyDescent="0.3">
      <c r="E1770" s="54"/>
    </row>
    <row r="1771" spans="5:5" x14ac:dyDescent="0.3">
      <c r="E1771" s="54"/>
    </row>
    <row r="1772" spans="5:5" x14ac:dyDescent="0.3">
      <c r="E1772" s="54"/>
    </row>
    <row r="1773" spans="5:5" x14ac:dyDescent="0.3">
      <c r="E1773" s="54"/>
    </row>
    <row r="1774" spans="5:5" x14ac:dyDescent="0.3">
      <c r="E1774" s="54"/>
    </row>
    <row r="1775" spans="5:5" x14ac:dyDescent="0.3">
      <c r="E1775" s="54"/>
    </row>
    <row r="1776" spans="5:5" x14ac:dyDescent="0.3">
      <c r="E1776" s="54"/>
    </row>
    <row r="1777" spans="5:5" x14ac:dyDescent="0.3">
      <c r="E1777" s="54"/>
    </row>
    <row r="1778" spans="5:5" x14ac:dyDescent="0.3">
      <c r="E1778" s="54"/>
    </row>
    <row r="1779" spans="5:5" x14ac:dyDescent="0.3">
      <c r="E1779" s="54"/>
    </row>
    <row r="1780" spans="5:5" x14ac:dyDescent="0.3">
      <c r="E1780" s="54"/>
    </row>
    <row r="1781" spans="5:5" x14ac:dyDescent="0.3">
      <c r="E1781" s="54"/>
    </row>
    <row r="1782" spans="5:5" x14ac:dyDescent="0.3">
      <c r="E1782" s="54"/>
    </row>
    <row r="1783" spans="5:5" x14ac:dyDescent="0.3">
      <c r="E1783" s="54"/>
    </row>
    <row r="1784" spans="5:5" x14ac:dyDescent="0.3">
      <c r="E1784" s="54"/>
    </row>
    <row r="1785" spans="5:5" x14ac:dyDescent="0.3">
      <c r="E1785" s="54"/>
    </row>
    <row r="1786" spans="5:5" x14ac:dyDescent="0.3">
      <c r="E1786" s="54"/>
    </row>
    <row r="1787" spans="5:5" x14ac:dyDescent="0.3">
      <c r="E1787" s="54"/>
    </row>
    <row r="1788" spans="5:5" x14ac:dyDescent="0.3">
      <c r="E1788" s="54"/>
    </row>
    <row r="1789" spans="5:5" x14ac:dyDescent="0.3">
      <c r="E1789" s="54"/>
    </row>
    <row r="1790" spans="5:5" x14ac:dyDescent="0.3">
      <c r="E1790" s="54"/>
    </row>
    <row r="1791" spans="5:5" x14ac:dyDescent="0.3">
      <c r="E1791" s="54"/>
    </row>
    <row r="1792" spans="5:5" x14ac:dyDescent="0.3">
      <c r="E1792" s="54"/>
    </row>
    <row r="1793" spans="5:5" x14ac:dyDescent="0.3">
      <c r="E1793" s="54"/>
    </row>
    <row r="1794" spans="5:5" x14ac:dyDescent="0.3">
      <c r="E1794" s="54"/>
    </row>
    <row r="1795" spans="5:5" x14ac:dyDescent="0.3">
      <c r="E1795" s="54"/>
    </row>
    <row r="1796" spans="5:5" x14ac:dyDescent="0.3">
      <c r="E1796" s="54"/>
    </row>
    <row r="1797" spans="5:5" x14ac:dyDescent="0.3">
      <c r="E1797" s="54"/>
    </row>
    <row r="1798" spans="5:5" x14ac:dyDescent="0.3">
      <c r="E1798" s="54"/>
    </row>
    <row r="1799" spans="5:5" x14ac:dyDescent="0.3">
      <c r="E1799" s="54"/>
    </row>
    <row r="1800" spans="5:5" x14ac:dyDescent="0.3">
      <c r="E1800" s="54"/>
    </row>
    <row r="1801" spans="5:5" x14ac:dyDescent="0.3">
      <c r="E1801" s="54"/>
    </row>
    <row r="1802" spans="5:5" x14ac:dyDescent="0.3">
      <c r="E1802" s="54"/>
    </row>
    <row r="1803" spans="5:5" x14ac:dyDescent="0.3">
      <c r="E1803" s="54"/>
    </row>
    <row r="1804" spans="5:5" x14ac:dyDescent="0.3">
      <c r="E1804" s="54"/>
    </row>
    <row r="1805" spans="5:5" x14ac:dyDescent="0.3">
      <c r="E1805" s="54"/>
    </row>
    <row r="1806" spans="5:5" x14ac:dyDescent="0.3">
      <c r="E1806" s="54"/>
    </row>
    <row r="1807" spans="5:5" x14ac:dyDescent="0.3">
      <c r="E1807" s="54"/>
    </row>
    <row r="1808" spans="5:5" x14ac:dyDescent="0.3">
      <c r="E1808" s="54"/>
    </row>
    <row r="1809" spans="5:5" x14ac:dyDescent="0.3">
      <c r="E1809" s="54"/>
    </row>
    <row r="1810" spans="5:5" x14ac:dyDescent="0.3">
      <c r="E1810" s="54"/>
    </row>
    <row r="1811" spans="5:5" x14ac:dyDescent="0.3">
      <c r="E1811" s="54"/>
    </row>
    <row r="1812" spans="5:5" x14ac:dyDescent="0.3">
      <c r="E1812" s="54"/>
    </row>
    <row r="1813" spans="5:5" x14ac:dyDescent="0.3">
      <c r="E1813" s="54"/>
    </row>
    <row r="1814" spans="5:5" x14ac:dyDescent="0.3">
      <c r="E1814" s="54"/>
    </row>
    <row r="1815" spans="5:5" x14ac:dyDescent="0.3">
      <c r="E1815" s="54"/>
    </row>
    <row r="1816" spans="5:5" x14ac:dyDescent="0.3">
      <c r="E1816" s="54"/>
    </row>
    <row r="1817" spans="5:5" x14ac:dyDescent="0.3">
      <c r="E1817" s="54"/>
    </row>
    <row r="1818" spans="5:5" x14ac:dyDescent="0.3">
      <c r="E1818" s="54"/>
    </row>
    <row r="1819" spans="5:5" x14ac:dyDescent="0.3">
      <c r="E1819" s="54"/>
    </row>
    <row r="1820" spans="5:5" x14ac:dyDescent="0.3">
      <c r="E1820" s="54"/>
    </row>
    <row r="1821" spans="5:5" x14ac:dyDescent="0.3">
      <c r="E1821" s="54"/>
    </row>
    <row r="1822" spans="5:5" x14ac:dyDescent="0.3">
      <c r="E1822" s="54"/>
    </row>
    <row r="1823" spans="5:5" x14ac:dyDescent="0.3">
      <c r="E1823" s="54"/>
    </row>
    <row r="1824" spans="5:5" x14ac:dyDescent="0.3">
      <c r="E1824" s="54"/>
    </row>
    <row r="1825" spans="5:5" x14ac:dyDescent="0.3">
      <c r="E1825" s="54"/>
    </row>
    <row r="1826" spans="5:5" x14ac:dyDescent="0.3">
      <c r="E1826" s="54"/>
    </row>
    <row r="1827" spans="5:5" x14ac:dyDescent="0.3">
      <c r="E1827" s="54"/>
    </row>
    <row r="1828" spans="5:5" x14ac:dyDescent="0.3">
      <c r="E1828" s="54"/>
    </row>
    <row r="1829" spans="5:5" x14ac:dyDescent="0.3">
      <c r="E1829" s="54"/>
    </row>
    <row r="1830" spans="5:5" x14ac:dyDescent="0.3">
      <c r="E1830" s="54"/>
    </row>
    <row r="1831" spans="5:5" x14ac:dyDescent="0.3">
      <c r="E1831" s="54"/>
    </row>
    <row r="1832" spans="5:5" x14ac:dyDescent="0.3">
      <c r="E1832" s="54"/>
    </row>
    <row r="1833" spans="5:5" x14ac:dyDescent="0.3">
      <c r="E1833" s="54"/>
    </row>
    <row r="1834" spans="5:5" x14ac:dyDescent="0.3">
      <c r="E1834" s="54"/>
    </row>
    <row r="1835" spans="5:5" x14ac:dyDescent="0.3">
      <c r="E1835" s="54"/>
    </row>
    <row r="1836" spans="5:5" x14ac:dyDescent="0.3">
      <c r="E1836" s="54"/>
    </row>
    <row r="1837" spans="5:5" x14ac:dyDescent="0.3">
      <c r="E1837" s="54"/>
    </row>
    <row r="1838" spans="5:5" x14ac:dyDescent="0.3">
      <c r="E1838" s="54"/>
    </row>
    <row r="1839" spans="5:5" x14ac:dyDescent="0.3">
      <c r="E1839" s="54"/>
    </row>
    <row r="1840" spans="5:5" x14ac:dyDescent="0.3">
      <c r="E1840" s="54"/>
    </row>
    <row r="1841" spans="5:5" x14ac:dyDescent="0.3">
      <c r="E1841" s="54"/>
    </row>
    <row r="1842" spans="5:5" x14ac:dyDescent="0.3">
      <c r="E1842" s="54"/>
    </row>
    <row r="1843" spans="5:5" x14ac:dyDescent="0.3">
      <c r="E1843" s="54"/>
    </row>
    <row r="1844" spans="5:5" x14ac:dyDescent="0.3">
      <c r="E1844" s="54"/>
    </row>
    <row r="1845" spans="5:5" x14ac:dyDescent="0.3">
      <c r="E1845" s="54"/>
    </row>
    <row r="1846" spans="5:5" x14ac:dyDescent="0.3">
      <c r="E1846" s="54"/>
    </row>
    <row r="1847" spans="5:5" x14ac:dyDescent="0.3">
      <c r="E1847" s="54"/>
    </row>
    <row r="1848" spans="5:5" x14ac:dyDescent="0.3">
      <c r="E1848" s="54"/>
    </row>
    <row r="1849" spans="5:5" x14ac:dyDescent="0.3">
      <c r="E1849" s="54"/>
    </row>
    <row r="1850" spans="5:5" x14ac:dyDescent="0.3">
      <c r="E1850" s="54"/>
    </row>
    <row r="1851" spans="5:5" x14ac:dyDescent="0.3">
      <c r="E1851" s="54"/>
    </row>
    <row r="1852" spans="5:5" x14ac:dyDescent="0.3">
      <c r="E1852" s="54"/>
    </row>
    <row r="1853" spans="5:5" x14ac:dyDescent="0.3">
      <c r="E1853" s="54"/>
    </row>
    <row r="1854" spans="5:5" x14ac:dyDescent="0.3">
      <c r="E1854" s="54"/>
    </row>
    <row r="1855" spans="5:5" x14ac:dyDescent="0.3">
      <c r="E1855" s="54"/>
    </row>
    <row r="1856" spans="5:5" x14ac:dyDescent="0.3">
      <c r="E1856" s="54"/>
    </row>
    <row r="1857" spans="5:5" x14ac:dyDescent="0.3">
      <c r="E1857" s="54"/>
    </row>
    <row r="1858" spans="5:5" x14ac:dyDescent="0.3">
      <c r="E1858" s="54"/>
    </row>
    <row r="1859" spans="5:5" x14ac:dyDescent="0.3">
      <c r="E1859" s="54"/>
    </row>
    <row r="1860" spans="5:5" x14ac:dyDescent="0.3">
      <c r="E1860" s="54"/>
    </row>
    <row r="1861" spans="5:5" x14ac:dyDescent="0.3">
      <c r="E1861" s="54"/>
    </row>
    <row r="1862" spans="5:5" x14ac:dyDescent="0.3">
      <c r="E1862" s="54"/>
    </row>
    <row r="1863" spans="5:5" x14ac:dyDescent="0.3">
      <c r="E1863" s="54"/>
    </row>
    <row r="1864" spans="5:5" x14ac:dyDescent="0.3">
      <c r="E1864" s="54"/>
    </row>
    <row r="1865" spans="5:5" x14ac:dyDescent="0.3">
      <c r="E1865" s="54"/>
    </row>
    <row r="1866" spans="5:5" x14ac:dyDescent="0.3">
      <c r="E1866" s="54"/>
    </row>
    <row r="1867" spans="5:5" x14ac:dyDescent="0.3">
      <c r="E1867" s="54"/>
    </row>
    <row r="1868" spans="5:5" x14ac:dyDescent="0.3">
      <c r="E1868" s="54"/>
    </row>
    <row r="1869" spans="5:5" x14ac:dyDescent="0.3">
      <c r="E1869" s="54"/>
    </row>
    <row r="1870" spans="5:5" x14ac:dyDescent="0.3">
      <c r="E1870" s="54"/>
    </row>
    <row r="1871" spans="5:5" x14ac:dyDescent="0.3">
      <c r="E1871" s="54"/>
    </row>
    <row r="1872" spans="5:5" x14ac:dyDescent="0.3">
      <c r="E1872" s="54"/>
    </row>
    <row r="1873" spans="5:5" x14ac:dyDescent="0.3">
      <c r="E1873" s="54"/>
    </row>
    <row r="1874" spans="5:5" x14ac:dyDescent="0.3">
      <c r="E1874" s="54"/>
    </row>
    <row r="1875" spans="5:5" x14ac:dyDescent="0.3">
      <c r="E1875" s="54"/>
    </row>
    <row r="1876" spans="5:5" x14ac:dyDescent="0.3">
      <c r="E1876" s="54"/>
    </row>
    <row r="1877" spans="5:5" x14ac:dyDescent="0.3">
      <c r="E1877" s="54"/>
    </row>
    <row r="1878" spans="5:5" x14ac:dyDescent="0.3">
      <c r="E1878" s="54"/>
    </row>
    <row r="1879" spans="5:5" x14ac:dyDescent="0.3">
      <c r="E1879" s="54"/>
    </row>
    <row r="1880" spans="5:5" x14ac:dyDescent="0.3">
      <c r="E1880" s="54"/>
    </row>
    <row r="1881" spans="5:5" x14ac:dyDescent="0.3">
      <c r="E1881" s="54"/>
    </row>
    <row r="1882" spans="5:5" x14ac:dyDescent="0.3">
      <c r="E1882" s="54"/>
    </row>
    <row r="1883" spans="5:5" x14ac:dyDescent="0.3">
      <c r="E1883" s="54"/>
    </row>
    <row r="1884" spans="5:5" x14ac:dyDescent="0.3">
      <c r="E1884" s="54"/>
    </row>
    <row r="1885" spans="5:5" x14ac:dyDescent="0.3">
      <c r="E1885" s="54"/>
    </row>
    <row r="1886" spans="5:5" x14ac:dyDescent="0.3">
      <c r="E1886" s="54"/>
    </row>
    <row r="1887" spans="5:5" x14ac:dyDescent="0.3">
      <c r="E1887" s="54"/>
    </row>
    <row r="1888" spans="5:5" x14ac:dyDescent="0.3">
      <c r="E1888" s="54"/>
    </row>
    <row r="1889" spans="5:5" x14ac:dyDescent="0.3">
      <c r="E1889" s="54"/>
    </row>
    <row r="1890" spans="5:5" x14ac:dyDescent="0.3">
      <c r="E1890" s="54"/>
    </row>
    <row r="1891" spans="5:5" x14ac:dyDescent="0.3">
      <c r="E1891" s="54"/>
    </row>
    <row r="1892" spans="5:5" x14ac:dyDescent="0.3">
      <c r="E1892" s="54"/>
    </row>
    <row r="1893" spans="5:5" x14ac:dyDescent="0.3">
      <c r="E1893" s="54"/>
    </row>
    <row r="1894" spans="5:5" x14ac:dyDescent="0.3">
      <c r="E1894" s="54"/>
    </row>
    <row r="1895" spans="5:5" x14ac:dyDescent="0.3">
      <c r="E1895" s="54"/>
    </row>
    <row r="1896" spans="5:5" x14ac:dyDescent="0.3">
      <c r="E1896" s="54"/>
    </row>
    <row r="1897" spans="5:5" x14ac:dyDescent="0.3">
      <c r="E1897" s="54"/>
    </row>
    <row r="1898" spans="5:5" x14ac:dyDescent="0.3">
      <c r="E1898" s="54"/>
    </row>
    <row r="1899" spans="5:5" x14ac:dyDescent="0.3">
      <c r="E1899" s="54"/>
    </row>
    <row r="1900" spans="5:5" x14ac:dyDescent="0.3">
      <c r="E1900" s="54"/>
    </row>
    <row r="1901" spans="5:5" x14ac:dyDescent="0.3">
      <c r="E1901" s="54"/>
    </row>
    <row r="1902" spans="5:5" x14ac:dyDescent="0.3">
      <c r="E1902" s="54"/>
    </row>
    <row r="1903" spans="5:5" x14ac:dyDescent="0.3">
      <c r="E1903" s="54"/>
    </row>
    <row r="1904" spans="5:5" x14ac:dyDescent="0.3">
      <c r="E1904" s="54"/>
    </row>
    <row r="1905" spans="5:5" x14ac:dyDescent="0.3">
      <c r="E1905" s="54"/>
    </row>
    <row r="1906" spans="5:5" x14ac:dyDescent="0.3">
      <c r="E1906" s="54"/>
    </row>
    <row r="1907" spans="5:5" x14ac:dyDescent="0.3">
      <c r="E1907" s="54"/>
    </row>
    <row r="1908" spans="5:5" x14ac:dyDescent="0.3">
      <c r="E1908" s="54"/>
    </row>
    <row r="1909" spans="5:5" x14ac:dyDescent="0.3">
      <c r="E1909" s="54"/>
    </row>
    <row r="1910" spans="5:5" x14ac:dyDescent="0.3">
      <c r="E1910" s="54"/>
    </row>
    <row r="1911" spans="5:5" x14ac:dyDescent="0.3">
      <c r="E1911" s="54"/>
    </row>
    <row r="1912" spans="5:5" x14ac:dyDescent="0.3">
      <c r="E1912" s="54"/>
    </row>
    <row r="1913" spans="5:5" x14ac:dyDescent="0.3">
      <c r="E1913" s="54"/>
    </row>
    <row r="1914" spans="5:5" x14ac:dyDescent="0.3">
      <c r="E1914" s="54"/>
    </row>
    <row r="1915" spans="5:5" x14ac:dyDescent="0.3">
      <c r="E1915" s="54"/>
    </row>
    <row r="1916" spans="5:5" x14ac:dyDescent="0.3">
      <c r="E1916" s="54"/>
    </row>
    <row r="1917" spans="5:5" x14ac:dyDescent="0.3">
      <c r="E1917" s="54"/>
    </row>
    <row r="1918" spans="5:5" x14ac:dyDescent="0.3">
      <c r="E1918" s="54"/>
    </row>
    <row r="1919" spans="5:5" x14ac:dyDescent="0.3">
      <c r="E1919" s="54"/>
    </row>
    <row r="1920" spans="5:5" x14ac:dyDescent="0.3">
      <c r="E1920" s="54"/>
    </row>
    <row r="1921" spans="5:5" x14ac:dyDescent="0.3">
      <c r="E1921" s="54"/>
    </row>
    <row r="1922" spans="5:5" x14ac:dyDescent="0.3">
      <c r="E1922" s="54"/>
    </row>
    <row r="1923" spans="5:5" x14ac:dyDescent="0.3">
      <c r="E1923" s="54"/>
    </row>
    <row r="1924" spans="5:5" x14ac:dyDescent="0.3">
      <c r="E1924" s="54"/>
    </row>
    <row r="1925" spans="5:5" x14ac:dyDescent="0.3">
      <c r="E1925" s="54"/>
    </row>
    <row r="1926" spans="5:5" x14ac:dyDescent="0.3">
      <c r="E1926" s="54"/>
    </row>
    <row r="1927" spans="5:5" x14ac:dyDescent="0.3">
      <c r="E1927" s="54"/>
    </row>
    <row r="1928" spans="5:5" x14ac:dyDescent="0.3">
      <c r="E1928" s="54"/>
    </row>
    <row r="1929" spans="5:5" x14ac:dyDescent="0.3">
      <c r="E1929" s="54"/>
    </row>
    <row r="1930" spans="5:5" x14ac:dyDescent="0.3">
      <c r="E1930" s="54"/>
    </row>
    <row r="1931" spans="5:5" x14ac:dyDescent="0.3">
      <c r="E1931" s="54"/>
    </row>
    <row r="1932" spans="5:5" x14ac:dyDescent="0.3">
      <c r="E1932" s="54"/>
    </row>
    <row r="1933" spans="5:5" x14ac:dyDescent="0.3">
      <c r="E1933" s="54"/>
    </row>
    <row r="1934" spans="5:5" x14ac:dyDescent="0.3">
      <c r="E1934" s="54"/>
    </row>
    <row r="1935" spans="5:5" x14ac:dyDescent="0.3">
      <c r="E1935" s="54"/>
    </row>
    <row r="1936" spans="5:5" x14ac:dyDescent="0.3">
      <c r="E1936" s="54"/>
    </row>
    <row r="1937" spans="5:5" x14ac:dyDescent="0.3">
      <c r="E1937" s="54"/>
    </row>
    <row r="1938" spans="5:5" x14ac:dyDescent="0.3">
      <c r="E1938" s="54"/>
    </row>
    <row r="1939" spans="5:5" x14ac:dyDescent="0.3">
      <c r="E1939" s="54"/>
    </row>
    <row r="1940" spans="5:5" x14ac:dyDescent="0.3">
      <c r="E1940" s="54"/>
    </row>
    <row r="1941" spans="5:5" x14ac:dyDescent="0.3">
      <c r="E1941" s="54"/>
    </row>
    <row r="1942" spans="5:5" x14ac:dyDescent="0.3">
      <c r="E1942" s="54"/>
    </row>
    <row r="1943" spans="5:5" x14ac:dyDescent="0.3">
      <c r="E1943" s="54"/>
    </row>
    <row r="1944" spans="5:5" x14ac:dyDescent="0.3">
      <c r="E1944" s="54"/>
    </row>
    <row r="1945" spans="5:5" x14ac:dyDescent="0.3">
      <c r="E1945" s="54"/>
    </row>
    <row r="1946" spans="5:5" x14ac:dyDescent="0.3">
      <c r="E1946" s="54"/>
    </row>
    <row r="1947" spans="5:5" x14ac:dyDescent="0.3">
      <c r="E1947" s="54"/>
    </row>
    <row r="1948" spans="5:5" x14ac:dyDescent="0.3">
      <c r="E1948" s="54"/>
    </row>
    <row r="1949" spans="5:5" x14ac:dyDescent="0.3">
      <c r="E1949" s="54"/>
    </row>
    <row r="1950" spans="5:5" x14ac:dyDescent="0.3">
      <c r="E1950" s="54"/>
    </row>
    <row r="1951" spans="5:5" x14ac:dyDescent="0.3">
      <c r="E1951" s="54"/>
    </row>
    <row r="1952" spans="5:5" x14ac:dyDescent="0.3">
      <c r="E1952" s="54"/>
    </row>
    <row r="1953" spans="5:5" x14ac:dyDescent="0.3">
      <c r="E1953" s="54"/>
    </row>
    <row r="1954" spans="5:5" x14ac:dyDescent="0.3">
      <c r="E1954" s="54"/>
    </row>
    <row r="1955" spans="5:5" x14ac:dyDescent="0.3">
      <c r="E1955" s="54"/>
    </row>
    <row r="1956" spans="5:5" x14ac:dyDescent="0.3">
      <c r="E1956" s="54"/>
    </row>
    <row r="1957" spans="5:5" x14ac:dyDescent="0.3">
      <c r="E1957" s="54"/>
    </row>
    <row r="1958" spans="5:5" x14ac:dyDescent="0.3">
      <c r="E1958" s="54"/>
    </row>
    <row r="1959" spans="5:5" x14ac:dyDescent="0.3">
      <c r="E1959" s="54"/>
    </row>
    <row r="1960" spans="5:5" x14ac:dyDescent="0.3">
      <c r="E1960" s="54"/>
    </row>
    <row r="1961" spans="5:5" x14ac:dyDescent="0.3">
      <c r="E1961" s="54"/>
    </row>
    <row r="1962" spans="5:5" x14ac:dyDescent="0.3">
      <c r="E1962" s="54"/>
    </row>
    <row r="1963" spans="5:5" x14ac:dyDescent="0.3">
      <c r="E1963" s="54"/>
    </row>
    <row r="1964" spans="5:5" x14ac:dyDescent="0.3">
      <c r="E1964" s="54"/>
    </row>
    <row r="1965" spans="5:5" x14ac:dyDescent="0.3">
      <c r="E1965" s="54"/>
    </row>
    <row r="1966" spans="5:5" x14ac:dyDescent="0.3">
      <c r="E1966" s="54"/>
    </row>
    <row r="1967" spans="5:5" x14ac:dyDescent="0.3">
      <c r="E1967" s="54"/>
    </row>
    <row r="1968" spans="5:5" x14ac:dyDescent="0.3">
      <c r="E1968" s="54"/>
    </row>
    <row r="1969" spans="5:5" x14ac:dyDescent="0.3">
      <c r="E1969" s="54"/>
    </row>
    <row r="1970" spans="5:5" x14ac:dyDescent="0.3">
      <c r="E1970" s="54"/>
    </row>
    <row r="1971" spans="5:5" x14ac:dyDescent="0.3">
      <c r="E1971" s="54"/>
    </row>
    <row r="1972" spans="5:5" x14ac:dyDescent="0.3">
      <c r="E1972" s="54"/>
    </row>
    <row r="1973" spans="5:5" x14ac:dyDescent="0.3">
      <c r="E1973" s="54"/>
    </row>
    <row r="1974" spans="5:5" x14ac:dyDescent="0.3">
      <c r="E1974" s="54"/>
    </row>
    <row r="1975" spans="5:5" x14ac:dyDescent="0.3">
      <c r="E1975" s="54"/>
    </row>
    <row r="1976" spans="5:5" x14ac:dyDescent="0.3">
      <c r="E1976" s="54"/>
    </row>
    <row r="1977" spans="5:5" x14ac:dyDescent="0.3">
      <c r="E1977" s="54"/>
    </row>
    <row r="1978" spans="5:5" x14ac:dyDescent="0.3">
      <c r="E1978" s="54"/>
    </row>
    <row r="1979" spans="5:5" x14ac:dyDescent="0.3">
      <c r="E1979" s="54"/>
    </row>
    <row r="1980" spans="5:5" x14ac:dyDescent="0.3">
      <c r="E1980" s="54"/>
    </row>
    <row r="1981" spans="5:5" x14ac:dyDescent="0.3">
      <c r="E1981" s="54"/>
    </row>
    <row r="1982" spans="5:5" x14ac:dyDescent="0.3">
      <c r="E1982" s="54"/>
    </row>
    <row r="1983" spans="5:5" x14ac:dyDescent="0.3">
      <c r="E1983" s="54"/>
    </row>
    <row r="1984" spans="5:5" x14ac:dyDescent="0.3">
      <c r="E1984" s="54"/>
    </row>
    <row r="1985" spans="5:5" x14ac:dyDescent="0.3">
      <c r="E1985" s="54"/>
    </row>
    <row r="1986" spans="5:5" x14ac:dyDescent="0.3">
      <c r="E1986" s="54"/>
    </row>
    <row r="1987" spans="5:5" x14ac:dyDescent="0.3">
      <c r="E1987" s="54"/>
    </row>
    <row r="1988" spans="5:5" x14ac:dyDescent="0.3">
      <c r="E1988" s="54"/>
    </row>
    <row r="1989" spans="5:5" x14ac:dyDescent="0.3">
      <c r="E1989" s="54"/>
    </row>
    <row r="1990" spans="5:5" x14ac:dyDescent="0.3">
      <c r="E1990" s="54"/>
    </row>
    <row r="1991" spans="5:5" x14ac:dyDescent="0.3">
      <c r="E1991" s="54"/>
    </row>
    <row r="1992" spans="5:5" x14ac:dyDescent="0.3">
      <c r="E1992" s="54"/>
    </row>
    <row r="1993" spans="5:5" x14ac:dyDescent="0.3">
      <c r="E1993" s="54"/>
    </row>
    <row r="1994" spans="5:5" x14ac:dyDescent="0.3">
      <c r="E1994" s="54"/>
    </row>
    <row r="1995" spans="5:5" x14ac:dyDescent="0.3">
      <c r="E1995" s="54"/>
    </row>
    <row r="1996" spans="5:5" x14ac:dyDescent="0.3">
      <c r="E1996" s="54"/>
    </row>
    <row r="1997" spans="5:5" x14ac:dyDescent="0.3">
      <c r="E1997" s="54"/>
    </row>
    <row r="1998" spans="5:5" x14ac:dyDescent="0.3">
      <c r="E1998" s="54"/>
    </row>
    <row r="1999" spans="5:5" x14ac:dyDescent="0.3">
      <c r="E1999" s="54"/>
    </row>
    <row r="2000" spans="5:5" x14ac:dyDescent="0.3">
      <c r="E2000" s="54"/>
    </row>
    <row r="2001" spans="5:5" x14ac:dyDescent="0.3">
      <c r="E2001" s="54"/>
    </row>
    <row r="2002" spans="5:5" x14ac:dyDescent="0.3">
      <c r="E2002" s="54"/>
    </row>
    <row r="2003" spans="5:5" x14ac:dyDescent="0.3">
      <c r="E2003" s="54"/>
    </row>
    <row r="2004" spans="5:5" x14ac:dyDescent="0.3">
      <c r="E2004" s="54"/>
    </row>
    <row r="2005" spans="5:5" x14ac:dyDescent="0.3">
      <c r="E2005" s="54"/>
    </row>
    <row r="2006" spans="5:5" x14ac:dyDescent="0.3">
      <c r="E2006" s="54"/>
    </row>
    <row r="2007" spans="5:5" x14ac:dyDescent="0.3">
      <c r="E2007" s="54"/>
    </row>
    <row r="2008" spans="5:5" x14ac:dyDescent="0.3">
      <c r="E2008" s="54"/>
    </row>
    <row r="2009" spans="5:5" x14ac:dyDescent="0.3">
      <c r="E2009" s="54"/>
    </row>
    <row r="2010" spans="5:5" x14ac:dyDescent="0.3">
      <c r="E2010" s="54"/>
    </row>
    <row r="2011" spans="5:5" x14ac:dyDescent="0.3">
      <c r="E2011" s="54"/>
    </row>
    <row r="2012" spans="5:5" x14ac:dyDescent="0.3">
      <c r="E2012" s="54"/>
    </row>
    <row r="2013" spans="5:5" x14ac:dyDescent="0.3">
      <c r="E2013" s="54"/>
    </row>
    <row r="2014" spans="5:5" x14ac:dyDescent="0.3">
      <c r="E2014" s="54"/>
    </row>
    <row r="2015" spans="5:5" x14ac:dyDescent="0.3">
      <c r="E2015" s="54"/>
    </row>
    <row r="2016" spans="5:5" x14ac:dyDescent="0.3">
      <c r="E2016" s="54"/>
    </row>
    <row r="2017" spans="5:5" x14ac:dyDescent="0.3">
      <c r="E2017" s="54"/>
    </row>
    <row r="2018" spans="5:5" x14ac:dyDescent="0.3">
      <c r="E2018" s="54"/>
    </row>
    <row r="2019" spans="5:5" x14ac:dyDescent="0.3">
      <c r="E2019" s="54"/>
    </row>
    <row r="2020" spans="5:5" x14ac:dyDescent="0.3">
      <c r="E2020" s="54"/>
    </row>
    <row r="2021" spans="5:5" x14ac:dyDescent="0.3">
      <c r="E2021" s="54"/>
    </row>
    <row r="2022" spans="5:5" x14ac:dyDescent="0.3">
      <c r="E2022" s="54"/>
    </row>
    <row r="2023" spans="5:5" x14ac:dyDescent="0.3">
      <c r="E2023" s="54"/>
    </row>
    <row r="2024" spans="5:5" x14ac:dyDescent="0.3">
      <c r="E2024" s="54"/>
    </row>
    <row r="2025" spans="5:5" x14ac:dyDescent="0.3">
      <c r="E2025" s="54"/>
    </row>
    <row r="2026" spans="5:5" x14ac:dyDescent="0.3">
      <c r="E2026" s="54"/>
    </row>
    <row r="2027" spans="5:5" x14ac:dyDescent="0.3">
      <c r="E2027" s="54"/>
    </row>
    <row r="2028" spans="5:5" x14ac:dyDescent="0.3">
      <c r="E2028" s="54"/>
    </row>
    <row r="2029" spans="5:5" x14ac:dyDescent="0.3">
      <c r="E2029" s="54"/>
    </row>
    <row r="2030" spans="5:5" x14ac:dyDescent="0.3">
      <c r="E2030" s="54"/>
    </row>
    <row r="2031" spans="5:5" x14ac:dyDescent="0.3">
      <c r="E2031" s="54"/>
    </row>
    <row r="2032" spans="5:5" x14ac:dyDescent="0.3">
      <c r="E2032" s="54"/>
    </row>
    <row r="2033" spans="5:5" x14ac:dyDescent="0.3">
      <c r="E2033" s="54"/>
    </row>
    <row r="2034" spans="5:5" x14ac:dyDescent="0.3">
      <c r="E2034" s="54"/>
    </row>
    <row r="2035" spans="5:5" x14ac:dyDescent="0.3">
      <c r="E2035" s="54"/>
    </row>
    <row r="2036" spans="5:5" x14ac:dyDescent="0.3">
      <c r="E2036" s="54"/>
    </row>
    <row r="2037" spans="5:5" x14ac:dyDescent="0.3">
      <c r="E2037" s="54"/>
    </row>
    <row r="2038" spans="5:5" x14ac:dyDescent="0.3">
      <c r="E2038" s="54"/>
    </row>
    <row r="2039" spans="5:5" x14ac:dyDescent="0.3">
      <c r="E2039" s="54"/>
    </row>
    <row r="2040" spans="5:5" x14ac:dyDescent="0.3">
      <c r="E2040" s="54"/>
    </row>
    <row r="2041" spans="5:5" x14ac:dyDescent="0.3">
      <c r="E2041" s="54"/>
    </row>
    <row r="2042" spans="5:5" x14ac:dyDescent="0.3">
      <c r="E2042" s="54"/>
    </row>
    <row r="2043" spans="5:5" x14ac:dyDescent="0.3">
      <c r="E2043" s="54"/>
    </row>
    <row r="2044" spans="5:5" x14ac:dyDescent="0.3">
      <c r="E2044" s="54"/>
    </row>
    <row r="2045" spans="5:5" x14ac:dyDescent="0.3">
      <c r="E2045" s="54"/>
    </row>
    <row r="2046" spans="5:5" x14ac:dyDescent="0.3">
      <c r="E2046" s="54"/>
    </row>
    <row r="2047" spans="5:5" x14ac:dyDescent="0.3">
      <c r="E2047" s="54"/>
    </row>
    <row r="2048" spans="5:5" x14ac:dyDescent="0.3">
      <c r="E2048" s="54"/>
    </row>
    <row r="2049" spans="5:5" x14ac:dyDescent="0.3">
      <c r="E2049" s="54"/>
    </row>
    <row r="2050" spans="5:5" x14ac:dyDescent="0.3">
      <c r="E2050" s="54"/>
    </row>
    <row r="2051" spans="5:5" x14ac:dyDescent="0.3">
      <c r="E2051" s="54"/>
    </row>
    <row r="2052" spans="5:5" x14ac:dyDescent="0.3">
      <c r="E2052" s="54"/>
    </row>
    <row r="2053" spans="5:5" x14ac:dyDescent="0.3">
      <c r="E2053" s="54"/>
    </row>
    <row r="2054" spans="5:5" x14ac:dyDescent="0.3">
      <c r="E2054" s="54"/>
    </row>
    <row r="2055" spans="5:5" x14ac:dyDescent="0.3">
      <c r="E2055" s="54"/>
    </row>
    <row r="2056" spans="5:5" x14ac:dyDescent="0.3">
      <c r="E2056" s="54"/>
    </row>
    <row r="2057" spans="5:5" x14ac:dyDescent="0.3">
      <c r="E2057" s="54"/>
    </row>
    <row r="2058" spans="5:5" x14ac:dyDescent="0.3">
      <c r="E2058" s="54"/>
    </row>
    <row r="2059" spans="5:5" x14ac:dyDescent="0.3">
      <c r="E2059" s="54"/>
    </row>
    <row r="2060" spans="5:5" x14ac:dyDescent="0.3">
      <c r="E2060" s="54"/>
    </row>
    <row r="2061" spans="5:5" x14ac:dyDescent="0.3">
      <c r="E2061" s="54"/>
    </row>
    <row r="2062" spans="5:5" x14ac:dyDescent="0.3">
      <c r="E2062" s="54"/>
    </row>
    <row r="2063" spans="5:5" x14ac:dyDescent="0.3">
      <c r="E2063" s="54"/>
    </row>
    <row r="2064" spans="5:5" x14ac:dyDescent="0.3">
      <c r="E2064" s="54"/>
    </row>
    <row r="2065" spans="5:5" x14ac:dyDescent="0.3">
      <c r="E2065" s="54"/>
    </row>
    <row r="2066" spans="5:5" x14ac:dyDescent="0.3">
      <c r="E2066" s="54"/>
    </row>
    <row r="2067" spans="5:5" x14ac:dyDescent="0.3">
      <c r="E2067" s="54"/>
    </row>
    <row r="2068" spans="5:5" x14ac:dyDescent="0.3">
      <c r="E2068" s="54"/>
    </row>
    <row r="2069" spans="5:5" x14ac:dyDescent="0.3">
      <c r="E2069" s="54"/>
    </row>
    <row r="2070" spans="5:5" x14ac:dyDescent="0.3">
      <c r="E2070" s="54"/>
    </row>
    <row r="2071" spans="5:5" x14ac:dyDescent="0.3">
      <c r="E2071" s="54"/>
    </row>
    <row r="2072" spans="5:5" x14ac:dyDescent="0.3">
      <c r="E2072" s="54"/>
    </row>
    <row r="2073" spans="5:5" x14ac:dyDescent="0.3">
      <c r="E2073" s="54"/>
    </row>
    <row r="2074" spans="5:5" x14ac:dyDescent="0.3">
      <c r="E2074" s="54"/>
    </row>
    <row r="2075" spans="5:5" x14ac:dyDescent="0.3">
      <c r="E2075" s="54"/>
    </row>
    <row r="2076" spans="5:5" x14ac:dyDescent="0.3">
      <c r="E2076" s="54"/>
    </row>
    <row r="2077" spans="5:5" x14ac:dyDescent="0.3">
      <c r="E2077" s="54"/>
    </row>
    <row r="2078" spans="5:5" x14ac:dyDescent="0.3">
      <c r="E2078" s="54"/>
    </row>
    <row r="2079" spans="5:5" x14ac:dyDescent="0.3">
      <c r="E2079" s="54"/>
    </row>
    <row r="2080" spans="5:5" x14ac:dyDescent="0.3">
      <c r="E2080" s="54"/>
    </row>
    <row r="2081" spans="5:5" x14ac:dyDescent="0.3">
      <c r="E2081" s="54"/>
    </row>
    <row r="2082" spans="5:5" x14ac:dyDescent="0.3">
      <c r="E2082" s="54"/>
    </row>
    <row r="2083" spans="5:5" x14ac:dyDescent="0.3">
      <c r="E2083" s="54"/>
    </row>
    <row r="2084" spans="5:5" x14ac:dyDescent="0.3">
      <c r="E2084" s="54"/>
    </row>
    <row r="2085" spans="5:5" x14ac:dyDescent="0.3">
      <c r="E2085" s="54"/>
    </row>
    <row r="2086" spans="5:5" x14ac:dyDescent="0.3">
      <c r="E2086" s="54"/>
    </row>
    <row r="2087" spans="5:5" x14ac:dyDescent="0.3">
      <c r="E2087" s="54"/>
    </row>
    <row r="2088" spans="5:5" x14ac:dyDescent="0.3">
      <c r="E2088" s="54"/>
    </row>
    <row r="2089" spans="5:5" x14ac:dyDescent="0.3">
      <c r="E2089" s="54"/>
    </row>
    <row r="2090" spans="5:5" x14ac:dyDescent="0.3">
      <c r="E2090" s="54"/>
    </row>
    <row r="2091" spans="5:5" x14ac:dyDescent="0.3">
      <c r="E2091" s="54"/>
    </row>
    <row r="2092" spans="5:5" x14ac:dyDescent="0.3">
      <c r="E2092" s="54"/>
    </row>
    <row r="2093" spans="5:5" x14ac:dyDescent="0.3">
      <c r="E2093" s="54"/>
    </row>
    <row r="2094" spans="5:5" x14ac:dyDescent="0.3">
      <c r="E2094" s="54"/>
    </row>
    <row r="2095" spans="5:5" x14ac:dyDescent="0.3">
      <c r="E2095" s="54"/>
    </row>
    <row r="2096" spans="5:5" x14ac:dyDescent="0.3">
      <c r="E2096" s="54"/>
    </row>
    <row r="2097" spans="5:5" x14ac:dyDescent="0.3">
      <c r="E2097" s="54"/>
    </row>
    <row r="2098" spans="5:5" x14ac:dyDescent="0.3">
      <c r="E2098" s="54"/>
    </row>
    <row r="2099" spans="5:5" x14ac:dyDescent="0.3">
      <c r="E2099" s="54"/>
    </row>
    <row r="2100" spans="5:5" x14ac:dyDescent="0.3">
      <c r="E2100" s="54"/>
    </row>
    <row r="2101" spans="5:5" x14ac:dyDescent="0.3">
      <c r="E2101" s="54"/>
    </row>
    <row r="2102" spans="5:5" x14ac:dyDescent="0.3">
      <c r="E2102" s="54"/>
    </row>
    <row r="2103" spans="5:5" x14ac:dyDescent="0.3">
      <c r="E2103" s="54"/>
    </row>
    <row r="2104" spans="5:5" x14ac:dyDescent="0.3">
      <c r="E2104" s="54"/>
    </row>
    <row r="2105" spans="5:5" x14ac:dyDescent="0.3">
      <c r="E2105" s="54"/>
    </row>
    <row r="2106" spans="5:5" x14ac:dyDescent="0.3">
      <c r="E2106" s="54"/>
    </row>
    <row r="2107" spans="5:5" x14ac:dyDescent="0.3">
      <c r="E2107" s="54"/>
    </row>
    <row r="2108" spans="5:5" x14ac:dyDescent="0.3">
      <c r="E2108" s="54"/>
    </row>
    <row r="2109" spans="5:5" x14ac:dyDescent="0.3">
      <c r="E2109" s="54"/>
    </row>
    <row r="2110" spans="5:5" x14ac:dyDescent="0.3">
      <c r="E2110" s="54"/>
    </row>
    <row r="2111" spans="5:5" x14ac:dyDescent="0.3">
      <c r="E2111" s="54"/>
    </row>
    <row r="2112" spans="5:5" x14ac:dyDescent="0.3">
      <c r="E2112" s="54"/>
    </row>
    <row r="2113" spans="5:5" x14ac:dyDescent="0.3">
      <c r="E2113" s="54"/>
    </row>
    <row r="2114" spans="5:5" x14ac:dyDescent="0.3">
      <c r="E2114" s="54"/>
    </row>
    <row r="2115" spans="5:5" x14ac:dyDescent="0.3">
      <c r="E2115" s="54"/>
    </row>
    <row r="2116" spans="5:5" x14ac:dyDescent="0.3">
      <c r="E2116" s="54"/>
    </row>
    <row r="2117" spans="5:5" x14ac:dyDescent="0.3">
      <c r="E2117" s="54"/>
    </row>
    <row r="2118" spans="5:5" x14ac:dyDescent="0.3">
      <c r="E2118" s="54"/>
    </row>
    <row r="2119" spans="5:5" x14ac:dyDescent="0.3">
      <c r="E2119" s="54"/>
    </row>
    <row r="2120" spans="5:5" x14ac:dyDescent="0.3">
      <c r="E2120" s="54"/>
    </row>
    <row r="2121" spans="5:5" x14ac:dyDescent="0.3">
      <c r="E2121" s="54"/>
    </row>
    <row r="2122" spans="5:5" x14ac:dyDescent="0.3">
      <c r="E2122" s="54"/>
    </row>
    <row r="2123" spans="5:5" x14ac:dyDescent="0.3">
      <c r="E2123" s="54"/>
    </row>
    <row r="2124" spans="5:5" x14ac:dyDescent="0.3">
      <c r="E2124" s="54"/>
    </row>
    <row r="2125" spans="5:5" x14ac:dyDescent="0.3">
      <c r="E2125" s="54"/>
    </row>
    <row r="2126" spans="5:5" x14ac:dyDescent="0.3">
      <c r="E2126" s="54"/>
    </row>
    <row r="2127" spans="5:5" x14ac:dyDescent="0.3">
      <c r="E2127" s="54"/>
    </row>
    <row r="2128" spans="5:5" x14ac:dyDescent="0.3">
      <c r="E2128" s="54"/>
    </row>
    <row r="2129" spans="5:5" x14ac:dyDescent="0.3">
      <c r="E2129" s="54"/>
    </row>
    <row r="2130" spans="5:5" x14ac:dyDescent="0.3">
      <c r="E2130" s="54"/>
    </row>
    <row r="2131" spans="5:5" x14ac:dyDescent="0.3">
      <c r="E2131" s="54"/>
    </row>
    <row r="2132" spans="5:5" x14ac:dyDescent="0.3">
      <c r="E2132" s="54"/>
    </row>
    <row r="2133" spans="5:5" x14ac:dyDescent="0.3">
      <c r="E2133" s="54"/>
    </row>
    <row r="2134" spans="5:5" x14ac:dyDescent="0.3">
      <c r="E2134" s="54"/>
    </row>
    <row r="2135" spans="5:5" x14ac:dyDescent="0.3">
      <c r="E2135" s="54"/>
    </row>
    <row r="2136" spans="5:5" x14ac:dyDescent="0.3">
      <c r="E2136" s="54"/>
    </row>
    <row r="2137" spans="5:5" x14ac:dyDescent="0.3">
      <c r="E2137" s="54"/>
    </row>
    <row r="2138" spans="5:5" x14ac:dyDescent="0.3">
      <c r="E2138" s="54"/>
    </row>
    <row r="2139" spans="5:5" x14ac:dyDescent="0.3">
      <c r="E2139" s="54"/>
    </row>
    <row r="2140" spans="5:5" x14ac:dyDescent="0.3">
      <c r="E2140" s="54"/>
    </row>
    <row r="2141" spans="5:5" x14ac:dyDescent="0.3">
      <c r="E2141" s="54"/>
    </row>
    <row r="2142" spans="5:5" x14ac:dyDescent="0.3">
      <c r="E2142" s="54"/>
    </row>
    <row r="2143" spans="5:5" x14ac:dyDescent="0.3">
      <c r="E2143" s="54"/>
    </row>
    <row r="2144" spans="5:5" x14ac:dyDescent="0.3">
      <c r="E2144" s="54"/>
    </row>
    <row r="2145" spans="5:5" x14ac:dyDescent="0.3">
      <c r="E2145" s="54"/>
    </row>
    <row r="2146" spans="5:5" x14ac:dyDescent="0.3">
      <c r="E2146" s="54"/>
    </row>
    <row r="2147" spans="5:5" x14ac:dyDescent="0.3">
      <c r="E2147" s="54"/>
    </row>
    <row r="2148" spans="5:5" x14ac:dyDescent="0.3">
      <c r="E2148" s="54"/>
    </row>
    <row r="2149" spans="5:5" x14ac:dyDescent="0.3">
      <c r="E2149" s="54"/>
    </row>
    <row r="2150" spans="5:5" x14ac:dyDescent="0.3">
      <c r="E2150" s="54"/>
    </row>
    <row r="2151" spans="5:5" x14ac:dyDescent="0.3">
      <c r="E2151" s="54"/>
    </row>
    <row r="2152" spans="5:5" x14ac:dyDescent="0.3">
      <c r="E2152" s="54"/>
    </row>
    <row r="2153" spans="5:5" x14ac:dyDescent="0.3">
      <c r="E2153" s="54"/>
    </row>
    <row r="2154" spans="5:5" x14ac:dyDescent="0.3">
      <c r="E2154" s="54"/>
    </row>
    <row r="2155" spans="5:5" x14ac:dyDescent="0.3">
      <c r="E2155" s="54"/>
    </row>
    <row r="2156" spans="5:5" x14ac:dyDescent="0.3">
      <c r="E2156" s="54"/>
    </row>
    <row r="2157" spans="5:5" x14ac:dyDescent="0.3">
      <c r="E2157" s="54"/>
    </row>
    <row r="2158" spans="5:5" x14ac:dyDescent="0.3">
      <c r="E2158" s="54"/>
    </row>
    <row r="2159" spans="5:5" x14ac:dyDescent="0.3">
      <c r="E2159" s="54"/>
    </row>
    <row r="2160" spans="5:5" x14ac:dyDescent="0.3">
      <c r="E2160" s="54"/>
    </row>
    <row r="2161" spans="5:5" x14ac:dyDescent="0.3">
      <c r="E2161" s="54"/>
    </row>
    <row r="2162" spans="5:5" x14ac:dyDescent="0.3">
      <c r="E2162" s="54"/>
    </row>
    <row r="2163" spans="5:5" x14ac:dyDescent="0.3">
      <c r="E2163" s="54"/>
    </row>
    <row r="2164" spans="5:5" x14ac:dyDescent="0.3">
      <c r="E2164" s="54"/>
    </row>
    <row r="2165" spans="5:5" x14ac:dyDescent="0.3">
      <c r="E2165" s="54"/>
    </row>
    <row r="2166" spans="5:5" x14ac:dyDescent="0.3">
      <c r="E2166" s="54"/>
    </row>
    <row r="2167" spans="5:5" x14ac:dyDescent="0.3">
      <c r="E2167" s="54"/>
    </row>
    <row r="2168" spans="5:5" x14ac:dyDescent="0.3">
      <c r="E2168" s="54"/>
    </row>
    <row r="2169" spans="5:5" x14ac:dyDescent="0.3">
      <c r="E2169" s="54"/>
    </row>
    <row r="2170" spans="5:5" x14ac:dyDescent="0.3">
      <c r="E2170" s="54"/>
    </row>
    <row r="2171" spans="5:5" x14ac:dyDescent="0.3">
      <c r="E2171" s="54"/>
    </row>
    <row r="2172" spans="5:5" x14ac:dyDescent="0.3">
      <c r="E2172" s="54"/>
    </row>
    <row r="2173" spans="5:5" x14ac:dyDescent="0.3">
      <c r="E2173" s="54"/>
    </row>
    <row r="2174" spans="5:5" x14ac:dyDescent="0.3">
      <c r="E2174" s="54"/>
    </row>
    <row r="2175" spans="5:5" x14ac:dyDescent="0.3">
      <c r="E2175" s="54"/>
    </row>
    <row r="2176" spans="5:5" x14ac:dyDescent="0.3">
      <c r="E2176" s="54"/>
    </row>
    <row r="2177" spans="5:5" x14ac:dyDescent="0.3">
      <c r="E2177" s="54"/>
    </row>
    <row r="2178" spans="5:5" x14ac:dyDescent="0.3">
      <c r="E2178" s="54"/>
    </row>
    <row r="2179" spans="5:5" x14ac:dyDescent="0.3">
      <c r="E2179" s="54"/>
    </row>
    <row r="2180" spans="5:5" x14ac:dyDescent="0.3">
      <c r="E2180" s="54"/>
    </row>
    <row r="2181" spans="5:5" x14ac:dyDescent="0.3">
      <c r="E2181" s="54"/>
    </row>
    <row r="2182" spans="5:5" x14ac:dyDescent="0.3">
      <c r="E2182" s="54"/>
    </row>
    <row r="2183" spans="5:5" x14ac:dyDescent="0.3">
      <c r="E2183" s="54"/>
    </row>
    <row r="2184" spans="5:5" x14ac:dyDescent="0.3">
      <c r="E2184" s="54"/>
    </row>
    <row r="2185" spans="5:5" x14ac:dyDescent="0.3">
      <c r="E2185" s="54"/>
    </row>
    <row r="2186" spans="5:5" x14ac:dyDescent="0.3">
      <c r="E2186" s="54"/>
    </row>
    <row r="2187" spans="5:5" x14ac:dyDescent="0.3">
      <c r="E2187" s="54"/>
    </row>
    <row r="2188" spans="5:5" x14ac:dyDescent="0.3">
      <c r="E2188" s="54"/>
    </row>
    <row r="2189" spans="5:5" x14ac:dyDescent="0.3">
      <c r="E2189" s="54"/>
    </row>
    <row r="2190" spans="5:5" x14ac:dyDescent="0.3">
      <c r="E2190" s="54"/>
    </row>
    <row r="2191" spans="5:5" x14ac:dyDescent="0.3">
      <c r="E2191" s="54"/>
    </row>
    <row r="2192" spans="5:5" x14ac:dyDescent="0.3">
      <c r="E2192" s="54"/>
    </row>
    <row r="2193" spans="5:5" x14ac:dyDescent="0.3">
      <c r="E2193" s="54"/>
    </row>
    <row r="2194" spans="5:5" x14ac:dyDescent="0.3">
      <c r="E2194" s="54"/>
    </row>
    <row r="2195" spans="5:5" x14ac:dyDescent="0.3">
      <c r="E2195" s="54"/>
    </row>
    <row r="2196" spans="5:5" x14ac:dyDescent="0.3">
      <c r="E2196" s="54"/>
    </row>
    <row r="2197" spans="5:5" x14ac:dyDescent="0.3">
      <c r="E2197" s="54"/>
    </row>
    <row r="2198" spans="5:5" x14ac:dyDescent="0.3">
      <c r="E2198" s="54"/>
    </row>
    <row r="2199" spans="5:5" x14ac:dyDescent="0.3">
      <c r="E2199" s="54"/>
    </row>
    <row r="2200" spans="5:5" x14ac:dyDescent="0.3">
      <c r="E2200" s="54"/>
    </row>
    <row r="2201" spans="5:5" x14ac:dyDescent="0.3">
      <c r="E2201" s="54"/>
    </row>
    <row r="2202" spans="5:5" x14ac:dyDescent="0.3">
      <c r="E2202" s="54"/>
    </row>
    <row r="2203" spans="5:5" x14ac:dyDescent="0.3">
      <c r="E2203" s="54"/>
    </row>
    <row r="2204" spans="5:5" x14ac:dyDescent="0.3">
      <c r="E2204" s="54"/>
    </row>
    <row r="2205" spans="5:5" x14ac:dyDescent="0.3">
      <c r="E2205" s="54"/>
    </row>
    <row r="2206" spans="5:5" x14ac:dyDescent="0.3">
      <c r="E2206" s="54"/>
    </row>
    <row r="2207" spans="5:5" x14ac:dyDescent="0.3">
      <c r="E2207" s="54"/>
    </row>
    <row r="2208" spans="5:5" x14ac:dyDescent="0.3">
      <c r="E2208" s="54"/>
    </row>
    <row r="2209" spans="5:5" x14ac:dyDescent="0.3">
      <c r="E2209" s="54"/>
    </row>
    <row r="2210" spans="5:5" x14ac:dyDescent="0.3">
      <c r="E2210" s="54"/>
    </row>
    <row r="2211" spans="5:5" x14ac:dyDescent="0.3">
      <c r="E2211" s="54"/>
    </row>
    <row r="2212" spans="5:5" x14ac:dyDescent="0.3">
      <c r="E2212" s="54"/>
    </row>
    <row r="2213" spans="5:5" x14ac:dyDescent="0.3">
      <c r="E2213" s="54"/>
    </row>
    <row r="2214" spans="5:5" x14ac:dyDescent="0.3">
      <c r="E2214" s="54"/>
    </row>
    <row r="2215" spans="5:5" x14ac:dyDescent="0.3">
      <c r="E2215" s="54"/>
    </row>
    <row r="2216" spans="5:5" x14ac:dyDescent="0.3">
      <c r="E2216" s="54"/>
    </row>
    <row r="2217" spans="5:5" x14ac:dyDescent="0.3">
      <c r="E2217" s="54"/>
    </row>
    <row r="2218" spans="5:5" x14ac:dyDescent="0.3">
      <c r="E2218" s="54"/>
    </row>
    <row r="2219" spans="5:5" x14ac:dyDescent="0.3">
      <c r="E2219" s="54"/>
    </row>
    <row r="2220" spans="5:5" x14ac:dyDescent="0.3">
      <c r="E2220" s="54"/>
    </row>
    <row r="2221" spans="5:5" x14ac:dyDescent="0.3">
      <c r="E2221" s="54"/>
    </row>
    <row r="2222" spans="5:5" x14ac:dyDescent="0.3">
      <c r="E2222" s="54"/>
    </row>
    <row r="2223" spans="5:5" x14ac:dyDescent="0.3">
      <c r="E2223" s="54"/>
    </row>
    <row r="2224" spans="5:5" x14ac:dyDescent="0.3">
      <c r="E2224" s="54"/>
    </row>
    <row r="2225" spans="5:5" x14ac:dyDescent="0.3">
      <c r="E2225" s="54"/>
    </row>
    <row r="2226" spans="5:5" x14ac:dyDescent="0.3">
      <c r="E2226" s="54"/>
    </row>
    <row r="2227" spans="5:5" x14ac:dyDescent="0.3">
      <c r="E2227" s="54"/>
    </row>
    <row r="2228" spans="5:5" x14ac:dyDescent="0.3">
      <c r="E2228" s="54"/>
    </row>
    <row r="2229" spans="5:5" x14ac:dyDescent="0.3">
      <c r="E2229" s="54"/>
    </row>
    <row r="2230" spans="5:5" x14ac:dyDescent="0.3">
      <c r="E2230" s="54"/>
    </row>
    <row r="2231" spans="5:5" x14ac:dyDescent="0.3">
      <c r="E2231" s="54"/>
    </row>
    <row r="2232" spans="5:5" x14ac:dyDescent="0.3">
      <c r="E2232" s="54"/>
    </row>
    <row r="2233" spans="5:5" x14ac:dyDescent="0.3">
      <c r="E2233" s="54"/>
    </row>
    <row r="2234" spans="5:5" x14ac:dyDescent="0.3">
      <c r="E2234" s="54"/>
    </row>
    <row r="2235" spans="5:5" x14ac:dyDescent="0.3">
      <c r="E2235" s="54"/>
    </row>
    <row r="2236" spans="5:5" x14ac:dyDescent="0.3">
      <c r="E2236" s="54"/>
    </row>
    <row r="2237" spans="5:5" x14ac:dyDescent="0.3">
      <c r="E2237" s="54"/>
    </row>
    <row r="2238" spans="5:5" x14ac:dyDescent="0.3">
      <c r="E2238" s="54"/>
    </row>
    <row r="2239" spans="5:5" x14ac:dyDescent="0.3">
      <c r="E2239" s="54"/>
    </row>
    <row r="2240" spans="5:5" x14ac:dyDescent="0.3">
      <c r="E2240" s="54"/>
    </row>
    <row r="2241" spans="5:5" x14ac:dyDescent="0.3">
      <c r="E2241" s="54"/>
    </row>
    <row r="2242" spans="5:5" x14ac:dyDescent="0.3">
      <c r="E2242" s="54"/>
    </row>
    <row r="2243" spans="5:5" x14ac:dyDescent="0.3">
      <c r="E2243" s="54"/>
    </row>
    <row r="2244" spans="5:5" x14ac:dyDescent="0.3">
      <c r="E2244" s="54"/>
    </row>
    <row r="2245" spans="5:5" x14ac:dyDescent="0.3">
      <c r="E2245" s="54"/>
    </row>
    <row r="2246" spans="5:5" x14ac:dyDescent="0.3">
      <c r="E2246" s="54"/>
    </row>
    <row r="2247" spans="5:5" x14ac:dyDescent="0.3">
      <c r="E2247" s="54"/>
    </row>
    <row r="2248" spans="5:5" x14ac:dyDescent="0.3">
      <c r="E2248" s="54"/>
    </row>
    <row r="2249" spans="5:5" x14ac:dyDescent="0.3">
      <c r="E2249" s="54"/>
    </row>
    <row r="2250" spans="5:5" x14ac:dyDescent="0.3">
      <c r="E2250" s="54"/>
    </row>
    <row r="2251" spans="5:5" x14ac:dyDescent="0.3">
      <c r="E2251" s="54"/>
    </row>
    <row r="2252" spans="5:5" x14ac:dyDescent="0.3">
      <c r="E2252" s="54"/>
    </row>
    <row r="2253" spans="5:5" x14ac:dyDescent="0.3">
      <c r="E2253" s="54"/>
    </row>
    <row r="2254" spans="5:5" x14ac:dyDescent="0.3">
      <c r="E2254" s="54"/>
    </row>
    <row r="2255" spans="5:5" x14ac:dyDescent="0.3">
      <c r="E2255" s="54"/>
    </row>
    <row r="2256" spans="5:5" x14ac:dyDescent="0.3">
      <c r="E2256" s="54"/>
    </row>
    <row r="2257" spans="5:5" x14ac:dyDescent="0.3">
      <c r="E2257" s="54"/>
    </row>
    <row r="2258" spans="5:5" x14ac:dyDescent="0.3">
      <c r="E2258" s="54"/>
    </row>
    <row r="2259" spans="5:5" x14ac:dyDescent="0.3">
      <c r="E2259" s="54"/>
    </row>
    <row r="2260" spans="5:5" x14ac:dyDescent="0.3">
      <c r="E2260" s="54"/>
    </row>
    <row r="2261" spans="5:5" x14ac:dyDescent="0.3">
      <c r="E2261" s="54"/>
    </row>
    <row r="2262" spans="5:5" x14ac:dyDescent="0.3">
      <c r="E2262" s="54"/>
    </row>
    <row r="2263" spans="5:5" x14ac:dyDescent="0.3">
      <c r="E2263" s="54"/>
    </row>
    <row r="2264" spans="5:5" x14ac:dyDescent="0.3">
      <c r="E2264" s="54"/>
    </row>
    <row r="2265" spans="5:5" x14ac:dyDescent="0.3">
      <c r="E2265" s="54"/>
    </row>
    <row r="2266" spans="5:5" x14ac:dyDescent="0.3">
      <c r="E2266" s="54"/>
    </row>
    <row r="2267" spans="5:5" x14ac:dyDescent="0.3">
      <c r="E2267" s="54"/>
    </row>
    <row r="2268" spans="5:5" x14ac:dyDescent="0.3">
      <c r="E2268" s="54"/>
    </row>
    <row r="2269" spans="5:5" x14ac:dyDescent="0.3">
      <c r="E2269" s="54"/>
    </row>
    <row r="2270" spans="5:5" x14ac:dyDescent="0.3">
      <c r="E2270" s="54"/>
    </row>
    <row r="2271" spans="5:5" x14ac:dyDescent="0.3">
      <c r="E2271" s="54"/>
    </row>
    <row r="2272" spans="5:5" x14ac:dyDescent="0.3">
      <c r="E2272" s="54"/>
    </row>
    <row r="2273" spans="5:5" x14ac:dyDescent="0.3">
      <c r="E2273" s="54"/>
    </row>
    <row r="2274" spans="5:5" x14ac:dyDescent="0.3">
      <c r="E2274" s="54"/>
    </row>
    <row r="2275" spans="5:5" x14ac:dyDescent="0.3">
      <c r="E2275" s="54"/>
    </row>
    <row r="2276" spans="5:5" x14ac:dyDescent="0.3">
      <c r="E2276" s="54"/>
    </row>
    <row r="2277" spans="5:5" x14ac:dyDescent="0.3">
      <c r="E2277" s="54"/>
    </row>
    <row r="2278" spans="5:5" x14ac:dyDescent="0.3">
      <c r="E2278" s="54"/>
    </row>
    <row r="2279" spans="5:5" x14ac:dyDescent="0.3">
      <c r="E2279" s="54"/>
    </row>
    <row r="2280" spans="5:5" x14ac:dyDescent="0.3">
      <c r="E2280" s="54"/>
    </row>
    <row r="2281" spans="5:5" x14ac:dyDescent="0.3">
      <c r="E2281" s="54"/>
    </row>
    <row r="2282" spans="5:5" x14ac:dyDescent="0.3">
      <c r="E2282" s="54"/>
    </row>
    <row r="2283" spans="5:5" x14ac:dyDescent="0.3">
      <c r="E2283" s="54"/>
    </row>
    <row r="2284" spans="5:5" x14ac:dyDescent="0.3">
      <c r="E2284" s="54"/>
    </row>
    <row r="2285" spans="5:5" x14ac:dyDescent="0.3">
      <c r="E2285" s="54"/>
    </row>
    <row r="2286" spans="5:5" x14ac:dyDescent="0.3">
      <c r="E2286" s="54"/>
    </row>
    <row r="2287" spans="5:5" x14ac:dyDescent="0.3">
      <c r="E2287" s="54"/>
    </row>
    <row r="2288" spans="5:5" x14ac:dyDescent="0.3">
      <c r="E2288" s="54"/>
    </row>
    <row r="2289" spans="5:5" x14ac:dyDescent="0.3">
      <c r="E2289" s="54"/>
    </row>
    <row r="2290" spans="5:5" x14ac:dyDescent="0.3">
      <c r="E2290" s="54"/>
    </row>
    <row r="2291" spans="5:5" x14ac:dyDescent="0.3">
      <c r="E2291" s="54"/>
    </row>
    <row r="2292" spans="5:5" x14ac:dyDescent="0.3">
      <c r="E2292" s="54"/>
    </row>
    <row r="2293" spans="5:5" x14ac:dyDescent="0.3">
      <c r="E2293" s="54"/>
    </row>
    <row r="2294" spans="5:5" x14ac:dyDescent="0.3">
      <c r="E2294" s="54"/>
    </row>
    <row r="2295" spans="5:5" x14ac:dyDescent="0.3">
      <c r="E2295" s="54"/>
    </row>
    <row r="2296" spans="5:5" x14ac:dyDescent="0.3">
      <c r="E2296" s="54"/>
    </row>
    <row r="2297" spans="5:5" x14ac:dyDescent="0.3">
      <c r="E2297" s="54"/>
    </row>
    <row r="2298" spans="5:5" x14ac:dyDescent="0.3">
      <c r="E2298" s="54"/>
    </row>
    <row r="2299" spans="5:5" x14ac:dyDescent="0.3">
      <c r="E2299" s="54"/>
    </row>
    <row r="2300" spans="5:5" x14ac:dyDescent="0.3">
      <c r="E2300" s="54"/>
    </row>
    <row r="2301" spans="5:5" x14ac:dyDescent="0.3">
      <c r="E2301" s="54"/>
    </row>
    <row r="2302" spans="5:5" x14ac:dyDescent="0.3">
      <c r="E2302" s="54"/>
    </row>
    <row r="2303" spans="5:5" x14ac:dyDescent="0.3">
      <c r="E2303" s="54"/>
    </row>
    <row r="2304" spans="5:5" x14ac:dyDescent="0.3">
      <c r="E2304" s="54"/>
    </row>
    <row r="2305" spans="5:5" x14ac:dyDescent="0.3">
      <c r="E2305" s="54"/>
    </row>
    <row r="2306" spans="5:5" x14ac:dyDescent="0.3">
      <c r="E2306" s="54"/>
    </row>
    <row r="2307" spans="5:5" x14ac:dyDescent="0.3">
      <c r="E2307" s="54"/>
    </row>
    <row r="2308" spans="5:5" x14ac:dyDescent="0.3">
      <c r="E2308" s="54"/>
    </row>
    <row r="2309" spans="5:5" x14ac:dyDescent="0.3">
      <c r="E2309" s="54"/>
    </row>
    <row r="2310" spans="5:5" x14ac:dyDescent="0.3">
      <c r="E2310" s="54"/>
    </row>
    <row r="2311" spans="5:5" x14ac:dyDescent="0.3">
      <c r="E2311" s="54"/>
    </row>
    <row r="2312" spans="5:5" x14ac:dyDescent="0.3">
      <c r="E2312" s="54"/>
    </row>
    <row r="2313" spans="5:5" x14ac:dyDescent="0.3">
      <c r="E2313" s="54"/>
    </row>
    <row r="2314" spans="5:5" x14ac:dyDescent="0.3">
      <c r="E2314" s="54"/>
    </row>
    <row r="2315" spans="5:5" x14ac:dyDescent="0.3">
      <c r="E2315" s="54"/>
    </row>
    <row r="2316" spans="5:5" x14ac:dyDescent="0.3">
      <c r="E2316" s="54"/>
    </row>
    <row r="2317" spans="5:5" x14ac:dyDescent="0.3">
      <c r="E2317" s="54"/>
    </row>
    <row r="2318" spans="5:5" x14ac:dyDescent="0.3">
      <c r="E2318" s="54"/>
    </row>
    <row r="2319" spans="5:5" x14ac:dyDescent="0.3">
      <c r="E2319" s="54"/>
    </row>
    <row r="2320" spans="5:5" x14ac:dyDescent="0.3">
      <c r="E2320" s="54"/>
    </row>
    <row r="2321" spans="5:5" x14ac:dyDescent="0.3">
      <c r="E2321" s="54"/>
    </row>
    <row r="2322" spans="5:5" x14ac:dyDescent="0.3">
      <c r="E2322" s="54"/>
    </row>
    <row r="2323" spans="5:5" x14ac:dyDescent="0.3">
      <c r="E2323" s="54"/>
    </row>
    <row r="2324" spans="5:5" x14ac:dyDescent="0.3">
      <c r="E2324" s="54"/>
    </row>
    <row r="2325" spans="5:5" x14ac:dyDescent="0.3">
      <c r="E2325" s="54"/>
    </row>
    <row r="2326" spans="5:5" x14ac:dyDescent="0.3">
      <c r="E2326" s="54"/>
    </row>
    <row r="2327" spans="5:5" x14ac:dyDescent="0.3">
      <c r="E2327" s="54"/>
    </row>
    <row r="2328" spans="5:5" x14ac:dyDescent="0.3">
      <c r="E2328" s="54"/>
    </row>
    <row r="2329" spans="5:5" x14ac:dyDescent="0.3">
      <c r="E2329" s="54"/>
    </row>
    <row r="2330" spans="5:5" x14ac:dyDescent="0.3">
      <c r="E2330" s="54"/>
    </row>
    <row r="2331" spans="5:5" x14ac:dyDescent="0.3">
      <c r="E2331" s="54"/>
    </row>
    <row r="2332" spans="5:5" x14ac:dyDescent="0.3">
      <c r="E2332" s="54"/>
    </row>
    <row r="2333" spans="5:5" x14ac:dyDescent="0.3">
      <c r="E2333" s="54"/>
    </row>
    <row r="2334" spans="5:5" x14ac:dyDescent="0.3">
      <c r="E2334" s="54"/>
    </row>
    <row r="2335" spans="5:5" x14ac:dyDescent="0.3">
      <c r="E2335" s="54"/>
    </row>
    <row r="2336" spans="5:5" x14ac:dyDescent="0.3">
      <c r="E2336" s="54"/>
    </row>
    <row r="2337" spans="5:5" x14ac:dyDescent="0.3">
      <c r="E2337" s="54"/>
    </row>
    <row r="2338" spans="5:5" x14ac:dyDescent="0.3">
      <c r="E2338" s="54"/>
    </row>
    <row r="2339" spans="5:5" x14ac:dyDescent="0.3">
      <c r="E2339" s="54"/>
    </row>
    <row r="2340" spans="5:5" x14ac:dyDescent="0.3">
      <c r="E2340" s="54"/>
    </row>
    <row r="2341" spans="5:5" x14ac:dyDescent="0.3">
      <c r="E2341" s="54"/>
    </row>
    <row r="2342" spans="5:5" x14ac:dyDescent="0.3">
      <c r="E2342" s="54"/>
    </row>
    <row r="2343" spans="5:5" x14ac:dyDescent="0.3">
      <c r="E2343" s="54"/>
    </row>
    <row r="2344" spans="5:5" x14ac:dyDescent="0.3">
      <c r="E2344" s="54"/>
    </row>
    <row r="2345" spans="5:5" x14ac:dyDescent="0.3">
      <c r="E2345" s="54"/>
    </row>
    <row r="2346" spans="5:5" x14ac:dyDescent="0.3">
      <c r="E2346" s="54"/>
    </row>
    <row r="2347" spans="5:5" x14ac:dyDescent="0.3">
      <c r="E2347" s="54"/>
    </row>
    <row r="2348" spans="5:5" x14ac:dyDescent="0.3">
      <c r="E2348" s="54"/>
    </row>
    <row r="2349" spans="5:5" x14ac:dyDescent="0.3">
      <c r="E2349" s="54"/>
    </row>
    <row r="2350" spans="5:5" x14ac:dyDescent="0.3">
      <c r="E2350" s="54"/>
    </row>
    <row r="2351" spans="5:5" x14ac:dyDescent="0.3">
      <c r="E2351" s="54"/>
    </row>
    <row r="2352" spans="5:5" x14ac:dyDescent="0.3">
      <c r="E2352" s="54"/>
    </row>
    <row r="2353" spans="5:5" x14ac:dyDescent="0.3">
      <c r="E2353" s="54"/>
    </row>
    <row r="2354" spans="5:5" x14ac:dyDescent="0.3">
      <c r="E2354" s="54"/>
    </row>
    <row r="2355" spans="5:5" x14ac:dyDescent="0.3">
      <c r="E2355" s="54"/>
    </row>
    <row r="2356" spans="5:5" x14ac:dyDescent="0.3">
      <c r="E2356" s="54"/>
    </row>
    <row r="2357" spans="5:5" x14ac:dyDescent="0.3">
      <c r="E2357" s="54"/>
    </row>
    <row r="2358" spans="5:5" x14ac:dyDescent="0.3">
      <c r="E2358" s="54"/>
    </row>
    <row r="2359" spans="5:5" x14ac:dyDescent="0.3">
      <c r="E2359" s="54"/>
    </row>
    <row r="2360" spans="5:5" x14ac:dyDescent="0.3">
      <c r="E2360" s="54"/>
    </row>
    <row r="2361" spans="5:5" x14ac:dyDescent="0.3">
      <c r="E2361" s="54"/>
    </row>
    <row r="2362" spans="5:5" x14ac:dyDescent="0.3">
      <c r="E2362" s="54"/>
    </row>
    <row r="2363" spans="5:5" x14ac:dyDescent="0.3">
      <c r="E2363" s="54"/>
    </row>
    <row r="2364" spans="5:5" x14ac:dyDescent="0.3">
      <c r="E2364" s="54"/>
    </row>
    <row r="2365" spans="5:5" x14ac:dyDescent="0.3">
      <c r="E2365" s="54"/>
    </row>
    <row r="2366" spans="5:5" x14ac:dyDescent="0.3">
      <c r="E2366" s="54"/>
    </row>
    <row r="2367" spans="5:5" x14ac:dyDescent="0.3">
      <c r="E2367" s="54"/>
    </row>
    <row r="2368" spans="5:5" x14ac:dyDescent="0.3">
      <c r="E2368" s="54"/>
    </row>
    <row r="2369" spans="5:5" x14ac:dyDescent="0.3">
      <c r="E2369" s="54"/>
    </row>
    <row r="2370" spans="5:5" x14ac:dyDescent="0.3">
      <c r="E2370" s="54"/>
    </row>
    <row r="2371" spans="5:5" x14ac:dyDescent="0.3">
      <c r="E2371" s="54"/>
    </row>
    <row r="2372" spans="5:5" x14ac:dyDescent="0.3">
      <c r="E2372" s="54"/>
    </row>
    <row r="2373" spans="5:5" x14ac:dyDescent="0.3">
      <c r="E2373" s="54"/>
    </row>
    <row r="2374" spans="5:5" x14ac:dyDescent="0.3">
      <c r="E2374" s="54"/>
    </row>
    <row r="2375" spans="5:5" x14ac:dyDescent="0.3">
      <c r="E2375" s="54"/>
    </row>
    <row r="2376" spans="5:5" x14ac:dyDescent="0.3">
      <c r="E2376" s="54"/>
    </row>
    <row r="2377" spans="5:5" x14ac:dyDescent="0.3">
      <c r="E2377" s="54"/>
    </row>
    <row r="2378" spans="5:5" x14ac:dyDescent="0.3">
      <c r="E2378" s="54"/>
    </row>
    <row r="2379" spans="5:5" x14ac:dyDescent="0.3">
      <c r="E2379" s="54"/>
    </row>
    <row r="2380" spans="5:5" x14ac:dyDescent="0.3">
      <c r="E2380" s="54"/>
    </row>
    <row r="2381" spans="5:5" x14ac:dyDescent="0.3">
      <c r="E2381" s="54"/>
    </row>
    <row r="2382" spans="5:5" x14ac:dyDescent="0.3">
      <c r="E2382" s="54"/>
    </row>
    <row r="2383" spans="5:5" x14ac:dyDescent="0.3">
      <c r="E2383" s="54"/>
    </row>
    <row r="2384" spans="5:5" x14ac:dyDescent="0.3">
      <c r="E2384" s="54"/>
    </row>
    <row r="2385" spans="5:5" x14ac:dyDescent="0.3">
      <c r="E2385" s="54"/>
    </row>
    <row r="2386" spans="5:5" x14ac:dyDescent="0.3">
      <c r="E2386" s="54"/>
    </row>
    <row r="2387" spans="5:5" x14ac:dyDescent="0.3">
      <c r="E2387" s="54"/>
    </row>
    <row r="2388" spans="5:5" x14ac:dyDescent="0.3">
      <c r="E2388" s="54"/>
    </row>
    <row r="2389" spans="5:5" x14ac:dyDescent="0.3">
      <c r="E2389" s="54"/>
    </row>
    <row r="2390" spans="5:5" x14ac:dyDescent="0.3">
      <c r="E2390" s="54"/>
    </row>
    <row r="2391" spans="5:5" x14ac:dyDescent="0.3">
      <c r="E2391" s="54"/>
    </row>
    <row r="2392" spans="5:5" x14ac:dyDescent="0.3">
      <c r="E2392" s="54"/>
    </row>
    <row r="2393" spans="5:5" x14ac:dyDescent="0.3">
      <c r="E2393" s="54"/>
    </row>
    <row r="2394" spans="5:5" x14ac:dyDescent="0.3">
      <c r="E2394" s="54"/>
    </row>
    <row r="2395" spans="5:5" x14ac:dyDescent="0.3">
      <c r="E2395" s="54"/>
    </row>
    <row r="2396" spans="5:5" x14ac:dyDescent="0.3">
      <c r="E2396" s="54"/>
    </row>
    <row r="2397" spans="5:5" x14ac:dyDescent="0.3">
      <c r="E2397" s="54"/>
    </row>
    <row r="2398" spans="5:5" x14ac:dyDescent="0.3">
      <c r="E2398" s="54"/>
    </row>
    <row r="2399" spans="5:5" x14ac:dyDescent="0.3">
      <c r="E2399" s="54"/>
    </row>
    <row r="2400" spans="5:5" x14ac:dyDescent="0.3">
      <c r="E2400" s="54"/>
    </row>
    <row r="2401" spans="5:5" x14ac:dyDescent="0.3">
      <c r="E2401" s="54"/>
    </row>
    <row r="2402" spans="5:5" x14ac:dyDescent="0.3">
      <c r="E2402" s="54"/>
    </row>
    <row r="2403" spans="5:5" x14ac:dyDescent="0.3">
      <c r="E2403" s="54"/>
    </row>
    <row r="2404" spans="5:5" x14ac:dyDescent="0.3">
      <c r="E2404" s="54"/>
    </row>
    <row r="2405" spans="5:5" x14ac:dyDescent="0.3">
      <c r="E2405" s="54"/>
    </row>
    <row r="2406" spans="5:5" x14ac:dyDescent="0.3">
      <c r="E2406" s="54"/>
    </row>
    <row r="2407" spans="5:5" x14ac:dyDescent="0.3">
      <c r="E2407" s="54"/>
    </row>
    <row r="2408" spans="5:5" x14ac:dyDescent="0.3">
      <c r="E2408" s="54"/>
    </row>
    <row r="2409" spans="5:5" x14ac:dyDescent="0.3">
      <c r="E2409" s="54"/>
    </row>
    <row r="2410" spans="5:5" x14ac:dyDescent="0.3">
      <c r="E2410" s="54"/>
    </row>
    <row r="2411" spans="5:5" x14ac:dyDescent="0.3">
      <c r="E2411" s="54"/>
    </row>
    <row r="2412" spans="5:5" x14ac:dyDescent="0.3">
      <c r="E2412" s="54"/>
    </row>
    <row r="2413" spans="5:5" x14ac:dyDescent="0.3">
      <c r="E2413" s="54"/>
    </row>
    <row r="2414" spans="5:5" x14ac:dyDescent="0.3">
      <c r="E2414" s="54"/>
    </row>
    <row r="2415" spans="5:5" x14ac:dyDescent="0.3">
      <c r="E2415" s="54"/>
    </row>
    <row r="2416" spans="5:5" x14ac:dyDescent="0.3">
      <c r="E2416" s="54"/>
    </row>
    <row r="2417" spans="5:5" x14ac:dyDescent="0.3">
      <c r="E2417" s="54"/>
    </row>
    <row r="2418" spans="5:5" x14ac:dyDescent="0.3">
      <c r="E2418" s="54"/>
    </row>
    <row r="2419" spans="5:5" x14ac:dyDescent="0.3">
      <c r="E2419" s="54"/>
    </row>
    <row r="2420" spans="5:5" x14ac:dyDescent="0.3">
      <c r="E2420" s="54"/>
    </row>
    <row r="2421" spans="5:5" x14ac:dyDescent="0.3">
      <c r="E2421" s="54"/>
    </row>
    <row r="2422" spans="5:5" x14ac:dyDescent="0.3">
      <c r="E2422" s="54"/>
    </row>
    <row r="2423" spans="5:5" x14ac:dyDescent="0.3">
      <c r="E2423" s="54"/>
    </row>
    <row r="2424" spans="5:5" x14ac:dyDescent="0.3">
      <c r="E2424" s="54"/>
    </row>
    <row r="2425" spans="5:5" x14ac:dyDescent="0.3">
      <c r="E2425" s="54"/>
    </row>
    <row r="2426" spans="5:5" x14ac:dyDescent="0.3">
      <c r="E2426" s="54"/>
    </row>
    <row r="2427" spans="5:5" x14ac:dyDescent="0.3">
      <c r="E2427" s="54"/>
    </row>
    <row r="2428" spans="5:5" x14ac:dyDescent="0.3">
      <c r="E2428" s="54"/>
    </row>
    <row r="2429" spans="5:5" x14ac:dyDescent="0.3">
      <c r="E2429" s="54"/>
    </row>
    <row r="2430" spans="5:5" x14ac:dyDescent="0.3">
      <c r="E2430" s="54"/>
    </row>
    <row r="2431" spans="5:5" x14ac:dyDescent="0.3">
      <c r="E2431" s="54"/>
    </row>
    <row r="2432" spans="5:5" x14ac:dyDescent="0.3">
      <c r="E2432" s="54"/>
    </row>
    <row r="2433" spans="5:5" x14ac:dyDescent="0.3">
      <c r="E2433" s="54"/>
    </row>
    <row r="2434" spans="5:5" x14ac:dyDescent="0.3">
      <c r="E2434" s="54"/>
    </row>
    <row r="2435" spans="5:5" x14ac:dyDescent="0.3">
      <c r="E2435" s="54"/>
    </row>
    <row r="2436" spans="5:5" x14ac:dyDescent="0.3">
      <c r="E2436" s="54"/>
    </row>
    <row r="2437" spans="5:5" x14ac:dyDescent="0.3">
      <c r="E2437" s="54"/>
    </row>
    <row r="2438" spans="5:5" x14ac:dyDescent="0.3">
      <c r="E2438" s="54"/>
    </row>
    <row r="2439" spans="5:5" x14ac:dyDescent="0.3">
      <c r="E2439" s="54"/>
    </row>
    <row r="2440" spans="5:5" x14ac:dyDescent="0.3">
      <c r="E2440" s="54"/>
    </row>
    <row r="2441" spans="5:5" x14ac:dyDescent="0.3">
      <c r="E2441" s="54"/>
    </row>
    <row r="2442" spans="5:5" x14ac:dyDescent="0.3">
      <c r="E2442" s="54"/>
    </row>
    <row r="2443" spans="5:5" x14ac:dyDescent="0.3">
      <c r="E2443" s="54"/>
    </row>
    <row r="2444" spans="5:5" x14ac:dyDescent="0.3">
      <c r="E2444" s="54"/>
    </row>
    <row r="2445" spans="5:5" x14ac:dyDescent="0.3">
      <c r="E2445" s="54"/>
    </row>
    <row r="2446" spans="5:5" x14ac:dyDescent="0.3">
      <c r="E2446" s="54"/>
    </row>
    <row r="2447" spans="5:5" x14ac:dyDescent="0.3">
      <c r="E2447" s="54"/>
    </row>
    <row r="2448" spans="5:5" x14ac:dyDescent="0.3">
      <c r="E2448" s="54"/>
    </row>
    <row r="2449" spans="5:5" x14ac:dyDescent="0.3">
      <c r="E2449" s="54"/>
    </row>
    <row r="2450" spans="5:5" x14ac:dyDescent="0.3">
      <c r="E2450" s="54"/>
    </row>
    <row r="2451" spans="5:5" x14ac:dyDescent="0.3">
      <c r="E2451" s="54"/>
    </row>
    <row r="2452" spans="5:5" x14ac:dyDescent="0.3">
      <c r="E2452" s="54"/>
    </row>
    <row r="2453" spans="5:5" x14ac:dyDescent="0.3">
      <c r="E2453" s="54"/>
    </row>
    <row r="2454" spans="5:5" x14ac:dyDescent="0.3">
      <c r="E2454" s="54"/>
    </row>
    <row r="2455" spans="5:5" x14ac:dyDescent="0.3">
      <c r="E2455" s="54"/>
    </row>
    <row r="2456" spans="5:5" x14ac:dyDescent="0.3">
      <c r="E2456" s="54"/>
    </row>
    <row r="2457" spans="5:5" x14ac:dyDescent="0.3">
      <c r="E2457" s="54"/>
    </row>
    <row r="2458" spans="5:5" x14ac:dyDescent="0.3">
      <c r="E2458" s="54"/>
    </row>
    <row r="2459" spans="5:5" x14ac:dyDescent="0.3">
      <c r="E2459" s="54"/>
    </row>
    <row r="2460" spans="5:5" x14ac:dyDescent="0.3">
      <c r="E2460" s="54"/>
    </row>
    <row r="2461" spans="5:5" x14ac:dyDescent="0.3">
      <c r="E2461" s="54"/>
    </row>
    <row r="2462" spans="5:5" x14ac:dyDescent="0.3">
      <c r="E2462" s="54"/>
    </row>
    <row r="2463" spans="5:5" x14ac:dyDescent="0.3">
      <c r="E2463" s="54"/>
    </row>
    <row r="2464" spans="5:5" x14ac:dyDescent="0.3">
      <c r="E2464" s="54"/>
    </row>
    <row r="2465" spans="5:5" x14ac:dyDescent="0.3">
      <c r="E2465" s="54"/>
    </row>
    <row r="2466" spans="5:5" x14ac:dyDescent="0.3">
      <c r="E2466" s="54"/>
    </row>
    <row r="2467" spans="5:5" x14ac:dyDescent="0.3">
      <c r="E2467" s="54"/>
    </row>
    <row r="2468" spans="5:5" x14ac:dyDescent="0.3">
      <c r="E2468" s="54"/>
    </row>
    <row r="2469" spans="5:5" x14ac:dyDescent="0.3">
      <c r="E2469" s="54"/>
    </row>
    <row r="2470" spans="5:5" x14ac:dyDescent="0.3">
      <c r="E2470" s="54"/>
    </row>
    <row r="2471" spans="5:5" x14ac:dyDescent="0.3">
      <c r="E2471" s="54"/>
    </row>
    <row r="2472" spans="5:5" x14ac:dyDescent="0.3">
      <c r="E2472" s="54"/>
    </row>
    <row r="2473" spans="5:5" x14ac:dyDescent="0.3">
      <c r="E2473" s="54"/>
    </row>
    <row r="2474" spans="5:5" x14ac:dyDescent="0.3">
      <c r="E2474" s="54"/>
    </row>
    <row r="2475" spans="5:5" x14ac:dyDescent="0.3">
      <c r="E2475" s="54"/>
    </row>
    <row r="2476" spans="5:5" x14ac:dyDescent="0.3">
      <c r="E2476" s="54"/>
    </row>
    <row r="2477" spans="5:5" x14ac:dyDescent="0.3">
      <c r="E2477" s="54"/>
    </row>
    <row r="2478" spans="5:5" x14ac:dyDescent="0.3">
      <c r="E2478" s="54"/>
    </row>
    <row r="2479" spans="5:5" x14ac:dyDescent="0.3">
      <c r="E2479" s="54"/>
    </row>
    <row r="2480" spans="5:5" x14ac:dyDescent="0.3">
      <c r="E2480" s="54"/>
    </row>
    <row r="2481" spans="5:5" x14ac:dyDescent="0.3">
      <c r="E2481" s="54"/>
    </row>
    <row r="2482" spans="5:5" x14ac:dyDescent="0.3">
      <c r="E2482" s="54"/>
    </row>
    <row r="2483" spans="5:5" x14ac:dyDescent="0.3">
      <c r="E2483" s="54"/>
    </row>
    <row r="2484" spans="5:5" x14ac:dyDescent="0.3">
      <c r="E2484" s="54"/>
    </row>
    <row r="2485" spans="5:5" x14ac:dyDescent="0.3">
      <c r="E2485" s="54"/>
    </row>
    <row r="2486" spans="5:5" x14ac:dyDescent="0.3">
      <c r="E2486" s="54"/>
    </row>
    <row r="2487" spans="5:5" x14ac:dyDescent="0.3">
      <c r="E2487" s="54"/>
    </row>
    <row r="2488" spans="5:5" x14ac:dyDescent="0.3">
      <c r="E2488" s="54"/>
    </row>
    <row r="2489" spans="5:5" x14ac:dyDescent="0.3">
      <c r="E2489" s="54"/>
    </row>
    <row r="2490" spans="5:5" x14ac:dyDescent="0.3">
      <c r="E2490" s="54"/>
    </row>
    <row r="2491" spans="5:5" x14ac:dyDescent="0.3">
      <c r="E2491" s="54"/>
    </row>
    <row r="2492" spans="5:5" x14ac:dyDescent="0.3">
      <c r="E2492" s="54"/>
    </row>
    <row r="2493" spans="5:5" x14ac:dyDescent="0.3">
      <c r="E2493" s="54"/>
    </row>
    <row r="2494" spans="5:5" x14ac:dyDescent="0.3">
      <c r="E2494" s="54"/>
    </row>
    <row r="2495" spans="5:5" x14ac:dyDescent="0.3">
      <c r="E2495" s="54"/>
    </row>
    <row r="2496" spans="5:5" x14ac:dyDescent="0.3">
      <c r="E2496" s="54"/>
    </row>
    <row r="2497" spans="5:5" x14ac:dyDescent="0.3">
      <c r="E2497" s="54"/>
    </row>
    <row r="2498" spans="5:5" x14ac:dyDescent="0.3">
      <c r="E2498" s="54"/>
    </row>
    <row r="2499" spans="5:5" x14ac:dyDescent="0.3">
      <c r="E2499" s="54"/>
    </row>
    <row r="2500" spans="5:5" x14ac:dyDescent="0.3">
      <c r="E2500" s="54"/>
    </row>
    <row r="2501" spans="5:5" x14ac:dyDescent="0.3">
      <c r="E2501" s="54"/>
    </row>
    <row r="2502" spans="5:5" x14ac:dyDescent="0.3">
      <c r="E2502" s="54"/>
    </row>
    <row r="2503" spans="5:5" x14ac:dyDescent="0.3">
      <c r="E2503" s="54"/>
    </row>
    <row r="2504" spans="5:5" x14ac:dyDescent="0.3">
      <c r="E2504" s="54"/>
    </row>
    <row r="2505" spans="5:5" x14ac:dyDescent="0.3">
      <c r="E2505" s="54"/>
    </row>
    <row r="2506" spans="5:5" x14ac:dyDescent="0.3">
      <c r="E2506" s="54"/>
    </row>
    <row r="2507" spans="5:5" x14ac:dyDescent="0.3">
      <c r="E2507" s="54"/>
    </row>
    <row r="2508" spans="5:5" x14ac:dyDescent="0.3">
      <c r="E2508" s="54"/>
    </row>
    <row r="2509" spans="5:5" x14ac:dyDescent="0.3">
      <c r="E2509" s="54"/>
    </row>
    <row r="2510" spans="5:5" x14ac:dyDescent="0.3">
      <c r="E2510" s="54"/>
    </row>
    <row r="2511" spans="5:5" x14ac:dyDescent="0.3">
      <c r="E2511" s="54"/>
    </row>
    <row r="2512" spans="5:5" x14ac:dyDescent="0.3">
      <c r="E2512" s="54"/>
    </row>
    <row r="2513" spans="5:5" x14ac:dyDescent="0.3">
      <c r="E2513" s="54"/>
    </row>
    <row r="2514" spans="5:5" x14ac:dyDescent="0.3">
      <c r="E2514" s="54"/>
    </row>
    <row r="2515" spans="5:5" x14ac:dyDescent="0.3">
      <c r="E2515" s="54"/>
    </row>
    <row r="2516" spans="5:5" x14ac:dyDescent="0.3">
      <c r="E2516" s="54"/>
    </row>
    <row r="2517" spans="5:5" x14ac:dyDescent="0.3">
      <c r="E2517" s="54"/>
    </row>
    <row r="2518" spans="5:5" x14ac:dyDescent="0.3">
      <c r="E2518" s="54"/>
    </row>
    <row r="2519" spans="5:5" x14ac:dyDescent="0.3">
      <c r="E2519" s="54"/>
    </row>
    <row r="2520" spans="5:5" x14ac:dyDescent="0.3">
      <c r="E2520" s="54"/>
    </row>
    <row r="2521" spans="5:5" x14ac:dyDescent="0.3">
      <c r="E2521" s="54"/>
    </row>
    <row r="2522" spans="5:5" x14ac:dyDescent="0.3">
      <c r="E2522" s="54"/>
    </row>
    <row r="2523" spans="5:5" x14ac:dyDescent="0.3">
      <c r="E2523" s="54"/>
    </row>
    <row r="2524" spans="5:5" x14ac:dyDescent="0.3">
      <c r="E2524" s="54"/>
    </row>
    <row r="2525" spans="5:5" x14ac:dyDescent="0.3">
      <c r="E2525" s="54"/>
    </row>
    <row r="2526" spans="5:5" x14ac:dyDescent="0.3">
      <c r="E2526" s="54"/>
    </row>
    <row r="2527" spans="5:5" x14ac:dyDescent="0.3">
      <c r="E2527" s="54"/>
    </row>
    <row r="2528" spans="5:5" x14ac:dyDescent="0.3">
      <c r="E2528" s="54"/>
    </row>
    <row r="2529" spans="5:5" x14ac:dyDescent="0.3">
      <c r="E2529" s="54"/>
    </row>
    <row r="2530" spans="5:5" x14ac:dyDescent="0.3">
      <c r="E2530" s="54"/>
    </row>
    <row r="2531" spans="5:5" x14ac:dyDescent="0.3">
      <c r="E2531" s="54"/>
    </row>
    <row r="2532" spans="5:5" x14ac:dyDescent="0.3">
      <c r="E2532" s="54"/>
    </row>
    <row r="2533" spans="5:5" x14ac:dyDescent="0.3">
      <c r="E2533" s="54"/>
    </row>
    <row r="2534" spans="5:5" x14ac:dyDescent="0.3">
      <c r="E2534" s="54"/>
    </row>
    <row r="2535" spans="5:5" x14ac:dyDescent="0.3">
      <c r="E2535" s="54"/>
    </row>
    <row r="2536" spans="5:5" x14ac:dyDescent="0.3">
      <c r="E2536" s="54"/>
    </row>
    <row r="2537" spans="5:5" x14ac:dyDescent="0.3">
      <c r="E2537" s="54"/>
    </row>
    <row r="2538" spans="5:5" x14ac:dyDescent="0.3">
      <c r="E2538" s="54"/>
    </row>
    <row r="2539" spans="5:5" x14ac:dyDescent="0.3">
      <c r="E2539" s="54"/>
    </row>
    <row r="2540" spans="5:5" x14ac:dyDescent="0.3">
      <c r="E2540" s="54"/>
    </row>
    <row r="2541" spans="5:5" x14ac:dyDescent="0.3">
      <c r="E2541" s="54"/>
    </row>
    <row r="2542" spans="5:5" x14ac:dyDescent="0.3">
      <c r="E2542" s="54"/>
    </row>
    <row r="2543" spans="5:5" x14ac:dyDescent="0.3">
      <c r="E2543" s="54"/>
    </row>
    <row r="2544" spans="5:5" x14ac:dyDescent="0.3">
      <c r="E2544" s="54"/>
    </row>
    <row r="2545" spans="5:5" x14ac:dyDescent="0.3">
      <c r="E2545" s="54"/>
    </row>
    <row r="2546" spans="5:5" x14ac:dyDescent="0.3">
      <c r="E2546" s="54"/>
    </row>
    <row r="2547" spans="5:5" x14ac:dyDescent="0.3">
      <c r="E2547" s="54"/>
    </row>
    <row r="2548" spans="5:5" x14ac:dyDescent="0.3">
      <c r="E2548" s="54"/>
    </row>
    <row r="2549" spans="5:5" x14ac:dyDescent="0.3">
      <c r="E2549" s="54"/>
    </row>
    <row r="2550" spans="5:5" x14ac:dyDescent="0.3">
      <c r="E2550" s="54"/>
    </row>
    <row r="2551" spans="5:5" x14ac:dyDescent="0.3">
      <c r="E2551" s="54"/>
    </row>
    <row r="2552" spans="5:5" x14ac:dyDescent="0.3">
      <c r="E2552" s="54"/>
    </row>
    <row r="2553" spans="5:5" x14ac:dyDescent="0.3">
      <c r="E2553" s="54"/>
    </row>
    <row r="2554" spans="5:5" x14ac:dyDescent="0.3">
      <c r="E2554" s="54"/>
    </row>
    <row r="2555" spans="5:5" x14ac:dyDescent="0.3">
      <c r="E2555" s="54"/>
    </row>
    <row r="2556" spans="5:5" x14ac:dyDescent="0.3">
      <c r="E2556" s="54"/>
    </row>
    <row r="2557" spans="5:5" x14ac:dyDescent="0.3">
      <c r="E2557" s="54"/>
    </row>
    <row r="2558" spans="5:5" x14ac:dyDescent="0.3">
      <c r="E2558" s="54"/>
    </row>
    <row r="2559" spans="5:5" x14ac:dyDescent="0.3">
      <c r="E2559" s="54"/>
    </row>
    <row r="2560" spans="5:5" x14ac:dyDescent="0.3">
      <c r="E2560" s="54"/>
    </row>
    <row r="2561" spans="5:5" x14ac:dyDescent="0.3">
      <c r="E2561" s="54"/>
    </row>
    <row r="2562" spans="5:5" x14ac:dyDescent="0.3">
      <c r="E2562" s="54"/>
    </row>
    <row r="2563" spans="5:5" x14ac:dyDescent="0.3">
      <c r="E2563" s="54"/>
    </row>
    <row r="2564" spans="5:5" x14ac:dyDescent="0.3">
      <c r="E2564" s="54"/>
    </row>
    <row r="2565" spans="5:5" x14ac:dyDescent="0.3">
      <c r="E2565" s="54"/>
    </row>
    <row r="2566" spans="5:5" x14ac:dyDescent="0.3">
      <c r="E2566" s="54"/>
    </row>
    <row r="2567" spans="5:5" x14ac:dyDescent="0.3">
      <c r="E2567" s="54"/>
    </row>
    <row r="2568" spans="5:5" x14ac:dyDescent="0.3">
      <c r="E2568" s="54"/>
    </row>
    <row r="2569" spans="5:5" x14ac:dyDescent="0.3">
      <c r="E2569" s="54"/>
    </row>
    <row r="2570" spans="5:5" x14ac:dyDescent="0.3">
      <c r="E2570" s="54"/>
    </row>
    <row r="2571" spans="5:5" x14ac:dyDescent="0.3">
      <c r="E2571" s="54"/>
    </row>
    <row r="2572" spans="5:5" x14ac:dyDescent="0.3">
      <c r="E2572" s="54"/>
    </row>
    <row r="2573" spans="5:5" x14ac:dyDescent="0.3">
      <c r="E2573" s="54"/>
    </row>
    <row r="2574" spans="5:5" x14ac:dyDescent="0.3">
      <c r="E2574" s="54"/>
    </row>
    <row r="2575" spans="5:5" x14ac:dyDescent="0.3">
      <c r="E2575" s="54"/>
    </row>
    <row r="2576" spans="5:5" x14ac:dyDescent="0.3">
      <c r="E2576" s="54"/>
    </row>
    <row r="2577" spans="5:5" x14ac:dyDescent="0.3">
      <c r="E2577" s="54"/>
    </row>
    <row r="2578" spans="5:5" x14ac:dyDescent="0.3">
      <c r="E2578" s="54"/>
    </row>
    <row r="2579" spans="5:5" x14ac:dyDescent="0.3">
      <c r="E2579" s="54"/>
    </row>
    <row r="2580" spans="5:5" x14ac:dyDescent="0.3">
      <c r="E2580" s="54"/>
    </row>
    <row r="2581" spans="5:5" x14ac:dyDescent="0.3">
      <c r="E2581" s="54"/>
    </row>
    <row r="2582" spans="5:5" x14ac:dyDescent="0.3">
      <c r="E2582" s="54"/>
    </row>
    <row r="2583" spans="5:5" x14ac:dyDescent="0.3">
      <c r="E2583" s="54"/>
    </row>
    <row r="2584" spans="5:5" x14ac:dyDescent="0.3">
      <c r="E2584" s="54"/>
    </row>
    <row r="2585" spans="5:5" x14ac:dyDescent="0.3">
      <c r="E2585" s="54"/>
    </row>
    <row r="2586" spans="5:5" x14ac:dyDescent="0.3">
      <c r="E2586" s="54"/>
    </row>
    <row r="2587" spans="5:5" x14ac:dyDescent="0.3">
      <c r="E2587" s="54"/>
    </row>
    <row r="2588" spans="5:5" x14ac:dyDescent="0.3">
      <c r="E2588" s="54"/>
    </row>
    <row r="2589" spans="5:5" x14ac:dyDescent="0.3">
      <c r="E2589" s="54"/>
    </row>
    <row r="2590" spans="5:5" x14ac:dyDescent="0.3">
      <c r="E2590" s="54"/>
    </row>
    <row r="2591" spans="5:5" x14ac:dyDescent="0.3">
      <c r="E2591" s="54"/>
    </row>
    <row r="2592" spans="5:5" x14ac:dyDescent="0.3">
      <c r="E2592" s="54"/>
    </row>
    <row r="2593" spans="5:5" x14ac:dyDescent="0.3">
      <c r="E2593" s="54"/>
    </row>
    <row r="2594" spans="5:5" x14ac:dyDescent="0.3">
      <c r="E2594" s="54"/>
    </row>
    <row r="2595" spans="5:5" x14ac:dyDescent="0.3">
      <c r="E2595" s="54"/>
    </row>
    <row r="2596" spans="5:5" x14ac:dyDescent="0.3">
      <c r="E2596" s="54"/>
    </row>
    <row r="2597" spans="5:5" x14ac:dyDescent="0.3">
      <c r="E2597" s="54"/>
    </row>
    <row r="2598" spans="5:5" x14ac:dyDescent="0.3">
      <c r="E2598" s="54"/>
    </row>
    <row r="2599" spans="5:5" x14ac:dyDescent="0.3">
      <c r="E2599" s="54"/>
    </row>
    <row r="2600" spans="5:5" x14ac:dyDescent="0.3">
      <c r="E2600" s="54"/>
    </row>
    <row r="2601" spans="5:5" x14ac:dyDescent="0.3">
      <c r="E2601" s="54"/>
    </row>
    <row r="2602" spans="5:5" x14ac:dyDescent="0.3">
      <c r="E2602" s="54"/>
    </row>
    <row r="2603" spans="5:5" x14ac:dyDescent="0.3">
      <c r="E2603" s="54"/>
    </row>
    <row r="2604" spans="5:5" x14ac:dyDescent="0.3">
      <c r="E2604" s="54"/>
    </row>
    <row r="2605" spans="5:5" x14ac:dyDescent="0.3">
      <c r="E2605" s="54"/>
    </row>
    <row r="2606" spans="5:5" x14ac:dyDescent="0.3">
      <c r="E2606" s="54"/>
    </row>
    <row r="2607" spans="5:5" x14ac:dyDescent="0.3">
      <c r="E2607" s="54"/>
    </row>
    <row r="2608" spans="5:5" x14ac:dyDescent="0.3">
      <c r="E2608" s="54"/>
    </row>
    <row r="2609" spans="5:5" x14ac:dyDescent="0.3">
      <c r="E2609" s="54"/>
    </row>
    <row r="2610" spans="5:5" x14ac:dyDescent="0.3">
      <c r="E2610" s="54"/>
    </row>
    <row r="2611" spans="5:5" x14ac:dyDescent="0.3">
      <c r="E2611" s="54"/>
    </row>
    <row r="2612" spans="5:5" x14ac:dyDescent="0.3">
      <c r="E2612" s="54"/>
    </row>
    <row r="2613" spans="5:5" x14ac:dyDescent="0.3">
      <c r="E2613" s="54"/>
    </row>
    <row r="2614" spans="5:5" x14ac:dyDescent="0.3">
      <c r="E2614" s="54"/>
    </row>
    <row r="2615" spans="5:5" x14ac:dyDescent="0.3">
      <c r="E2615" s="54"/>
    </row>
    <row r="2616" spans="5:5" x14ac:dyDescent="0.3">
      <c r="E2616" s="54"/>
    </row>
    <row r="2617" spans="5:5" x14ac:dyDescent="0.3">
      <c r="E2617" s="54"/>
    </row>
    <row r="2618" spans="5:5" x14ac:dyDescent="0.3">
      <c r="E2618" s="54"/>
    </row>
    <row r="2619" spans="5:5" x14ac:dyDescent="0.3">
      <c r="E2619" s="54"/>
    </row>
    <row r="2620" spans="5:5" x14ac:dyDescent="0.3">
      <c r="E2620" s="54"/>
    </row>
    <row r="2621" spans="5:5" x14ac:dyDescent="0.3">
      <c r="E2621" s="54"/>
    </row>
    <row r="2622" spans="5:5" x14ac:dyDescent="0.3">
      <c r="E2622" s="54"/>
    </row>
    <row r="2623" spans="5:5" x14ac:dyDescent="0.3">
      <c r="E2623" s="54"/>
    </row>
    <row r="2624" spans="5:5" x14ac:dyDescent="0.3">
      <c r="E2624" s="54"/>
    </row>
    <row r="2625" spans="5:5" x14ac:dyDescent="0.3">
      <c r="E2625" s="54"/>
    </row>
    <row r="2626" spans="5:5" x14ac:dyDescent="0.3">
      <c r="E2626" s="54"/>
    </row>
    <row r="2627" spans="5:5" x14ac:dyDescent="0.3">
      <c r="E2627" s="54"/>
    </row>
    <row r="2628" spans="5:5" x14ac:dyDescent="0.3">
      <c r="E2628" s="54"/>
    </row>
    <row r="2629" spans="5:5" x14ac:dyDescent="0.3">
      <c r="E2629" s="54"/>
    </row>
    <row r="2630" spans="5:5" x14ac:dyDescent="0.3">
      <c r="E2630" s="54"/>
    </row>
    <row r="2631" spans="5:5" x14ac:dyDescent="0.3">
      <c r="E2631" s="54"/>
    </row>
    <row r="2632" spans="5:5" x14ac:dyDescent="0.3">
      <c r="E2632" s="54"/>
    </row>
    <row r="2633" spans="5:5" x14ac:dyDescent="0.3">
      <c r="E2633" s="54"/>
    </row>
    <row r="2634" spans="5:5" x14ac:dyDescent="0.3">
      <c r="E2634" s="54"/>
    </row>
    <row r="2635" spans="5:5" x14ac:dyDescent="0.3">
      <c r="E2635" s="54"/>
    </row>
    <row r="2636" spans="5:5" x14ac:dyDescent="0.3">
      <c r="E2636" s="54"/>
    </row>
    <row r="2637" spans="5:5" x14ac:dyDescent="0.3">
      <c r="E2637" s="54"/>
    </row>
    <row r="2638" spans="5:5" x14ac:dyDescent="0.3">
      <c r="E2638" s="54"/>
    </row>
    <row r="2639" spans="5:5" x14ac:dyDescent="0.3">
      <c r="E2639" s="54"/>
    </row>
    <row r="2640" spans="5:5" x14ac:dyDescent="0.3">
      <c r="E2640" s="54"/>
    </row>
    <row r="2641" spans="5:5" x14ac:dyDescent="0.3">
      <c r="E2641" s="54"/>
    </row>
    <row r="2642" spans="5:5" x14ac:dyDescent="0.3">
      <c r="E2642" s="54"/>
    </row>
    <row r="2643" spans="5:5" x14ac:dyDescent="0.3">
      <c r="E2643" s="54"/>
    </row>
    <row r="2644" spans="5:5" x14ac:dyDescent="0.3">
      <c r="E2644" s="54"/>
    </row>
    <row r="2645" spans="5:5" x14ac:dyDescent="0.3">
      <c r="E2645" s="54"/>
    </row>
    <row r="2646" spans="5:5" x14ac:dyDescent="0.3">
      <c r="E2646" s="54"/>
    </row>
    <row r="2647" spans="5:5" x14ac:dyDescent="0.3">
      <c r="E2647" s="54"/>
    </row>
    <row r="2648" spans="5:5" x14ac:dyDescent="0.3">
      <c r="E2648" s="54"/>
    </row>
    <row r="2649" spans="5:5" x14ac:dyDescent="0.3">
      <c r="E2649" s="54"/>
    </row>
    <row r="2650" spans="5:5" x14ac:dyDescent="0.3">
      <c r="E2650" s="54"/>
    </row>
    <row r="2651" spans="5:5" x14ac:dyDescent="0.3">
      <c r="E2651" s="54"/>
    </row>
    <row r="2652" spans="5:5" x14ac:dyDescent="0.3">
      <c r="E2652" s="54"/>
    </row>
    <row r="2653" spans="5:5" x14ac:dyDescent="0.3">
      <c r="E2653" s="54"/>
    </row>
    <row r="2654" spans="5:5" x14ac:dyDescent="0.3">
      <c r="E2654" s="54"/>
    </row>
    <row r="2655" spans="5:5" x14ac:dyDescent="0.3">
      <c r="E2655" s="54"/>
    </row>
    <row r="2656" spans="5:5" x14ac:dyDescent="0.3">
      <c r="E2656" s="54"/>
    </row>
    <row r="2657" spans="5:5" x14ac:dyDescent="0.3">
      <c r="E2657" s="54"/>
    </row>
    <row r="2658" spans="5:5" x14ac:dyDescent="0.3">
      <c r="E2658" s="54"/>
    </row>
    <row r="2659" spans="5:5" x14ac:dyDescent="0.3">
      <c r="E2659" s="54"/>
    </row>
    <row r="2660" spans="5:5" x14ac:dyDescent="0.3">
      <c r="E2660" s="54"/>
    </row>
    <row r="2661" spans="5:5" x14ac:dyDescent="0.3">
      <c r="E2661" s="54"/>
    </row>
    <row r="2662" spans="5:5" x14ac:dyDescent="0.3">
      <c r="E2662" s="54"/>
    </row>
    <row r="2663" spans="5:5" x14ac:dyDescent="0.3">
      <c r="E2663" s="54"/>
    </row>
    <row r="2664" spans="5:5" x14ac:dyDescent="0.3">
      <c r="E2664" s="54"/>
    </row>
    <row r="2665" spans="5:5" x14ac:dyDescent="0.3">
      <c r="E2665" s="54"/>
    </row>
    <row r="2666" spans="5:5" x14ac:dyDescent="0.3">
      <c r="E2666" s="54"/>
    </row>
    <row r="2667" spans="5:5" x14ac:dyDescent="0.3">
      <c r="E2667" s="54"/>
    </row>
    <row r="2668" spans="5:5" x14ac:dyDescent="0.3">
      <c r="E2668" s="54"/>
    </row>
    <row r="2669" spans="5:5" x14ac:dyDescent="0.3">
      <c r="E2669" s="54"/>
    </row>
    <row r="2670" spans="5:5" x14ac:dyDescent="0.3">
      <c r="E2670" s="54"/>
    </row>
    <row r="2671" spans="5:5" x14ac:dyDescent="0.3">
      <c r="E2671" s="54"/>
    </row>
    <row r="2672" spans="5:5" x14ac:dyDescent="0.3">
      <c r="E2672" s="54"/>
    </row>
    <row r="2673" spans="5:5" x14ac:dyDescent="0.3">
      <c r="E2673" s="54"/>
    </row>
    <row r="2674" spans="5:5" x14ac:dyDescent="0.3">
      <c r="E2674" s="54"/>
    </row>
    <row r="2675" spans="5:5" x14ac:dyDescent="0.3">
      <c r="E2675" s="54"/>
    </row>
    <row r="2676" spans="5:5" x14ac:dyDescent="0.3">
      <c r="E2676" s="54"/>
    </row>
    <row r="2677" spans="5:5" x14ac:dyDescent="0.3">
      <c r="E2677" s="54"/>
    </row>
    <row r="2678" spans="5:5" x14ac:dyDescent="0.3">
      <c r="E2678" s="54"/>
    </row>
    <row r="2679" spans="5:5" x14ac:dyDescent="0.3">
      <c r="E2679" s="54"/>
    </row>
    <row r="2680" spans="5:5" x14ac:dyDescent="0.3">
      <c r="E2680" s="54"/>
    </row>
    <row r="2681" spans="5:5" x14ac:dyDescent="0.3">
      <c r="E2681" s="54"/>
    </row>
    <row r="2682" spans="5:5" x14ac:dyDescent="0.3">
      <c r="E2682" s="54"/>
    </row>
    <row r="2683" spans="5:5" x14ac:dyDescent="0.3">
      <c r="E2683" s="54"/>
    </row>
    <row r="2684" spans="5:5" x14ac:dyDescent="0.3">
      <c r="E2684" s="54"/>
    </row>
    <row r="2685" spans="5:5" x14ac:dyDescent="0.3">
      <c r="E2685" s="54"/>
    </row>
    <row r="2686" spans="5:5" x14ac:dyDescent="0.3">
      <c r="E2686" s="54"/>
    </row>
    <row r="2687" spans="5:5" x14ac:dyDescent="0.3">
      <c r="E2687" s="54"/>
    </row>
    <row r="2688" spans="5:5" x14ac:dyDescent="0.3">
      <c r="E2688" s="54"/>
    </row>
    <row r="2689" spans="5:5" x14ac:dyDescent="0.3">
      <c r="E2689" s="54"/>
    </row>
    <row r="2690" spans="5:5" x14ac:dyDescent="0.3">
      <c r="E2690" s="54"/>
    </row>
    <row r="2691" spans="5:5" x14ac:dyDescent="0.3">
      <c r="E2691" s="54"/>
    </row>
    <row r="2692" spans="5:5" x14ac:dyDescent="0.3">
      <c r="E2692" s="54"/>
    </row>
    <row r="2693" spans="5:5" x14ac:dyDescent="0.3">
      <c r="E2693" s="54"/>
    </row>
    <row r="2694" spans="5:5" x14ac:dyDescent="0.3">
      <c r="E2694" s="54"/>
    </row>
    <row r="2695" spans="5:5" x14ac:dyDescent="0.3">
      <c r="E2695" s="54"/>
    </row>
    <row r="2696" spans="5:5" x14ac:dyDescent="0.3">
      <c r="E2696" s="54"/>
    </row>
    <row r="2697" spans="5:5" x14ac:dyDescent="0.3">
      <c r="E2697" s="54"/>
    </row>
    <row r="2698" spans="5:5" x14ac:dyDescent="0.3">
      <c r="E2698" s="54"/>
    </row>
    <row r="2699" spans="5:5" x14ac:dyDescent="0.3">
      <c r="E2699" s="54"/>
    </row>
    <row r="2700" spans="5:5" x14ac:dyDescent="0.3">
      <c r="E2700" s="54"/>
    </row>
    <row r="2701" spans="5:5" x14ac:dyDescent="0.3">
      <c r="E2701" s="54"/>
    </row>
    <row r="2702" spans="5:5" x14ac:dyDescent="0.3">
      <c r="E2702" s="54"/>
    </row>
    <row r="2703" spans="5:5" x14ac:dyDescent="0.3">
      <c r="E2703" s="54"/>
    </row>
    <row r="2704" spans="5:5" x14ac:dyDescent="0.3">
      <c r="E2704" s="54"/>
    </row>
    <row r="2705" spans="5:5" x14ac:dyDescent="0.3">
      <c r="E2705" s="54"/>
    </row>
    <row r="2706" spans="5:5" x14ac:dyDescent="0.3">
      <c r="E2706" s="54"/>
    </row>
    <row r="2707" spans="5:5" x14ac:dyDescent="0.3">
      <c r="E2707" s="54"/>
    </row>
    <row r="2708" spans="5:5" x14ac:dyDescent="0.3">
      <c r="E2708" s="54"/>
    </row>
    <row r="2709" spans="5:5" x14ac:dyDescent="0.3">
      <c r="E2709" s="54"/>
    </row>
    <row r="2710" spans="5:5" x14ac:dyDescent="0.3">
      <c r="E2710" s="54"/>
    </row>
    <row r="2711" spans="5:5" x14ac:dyDescent="0.3">
      <c r="E2711" s="54"/>
    </row>
    <row r="2712" spans="5:5" x14ac:dyDescent="0.3">
      <c r="E2712" s="54"/>
    </row>
    <row r="2713" spans="5:5" x14ac:dyDescent="0.3">
      <c r="E2713" s="54"/>
    </row>
    <row r="2714" spans="5:5" x14ac:dyDescent="0.3">
      <c r="E2714" s="54"/>
    </row>
    <row r="2715" spans="5:5" x14ac:dyDescent="0.3">
      <c r="E2715" s="54"/>
    </row>
    <row r="2716" spans="5:5" x14ac:dyDescent="0.3">
      <c r="E2716" s="54"/>
    </row>
    <row r="2717" spans="5:5" x14ac:dyDescent="0.3">
      <c r="E2717" s="54"/>
    </row>
    <row r="2718" spans="5:5" x14ac:dyDescent="0.3">
      <c r="E2718" s="54"/>
    </row>
    <row r="2719" spans="5:5" x14ac:dyDescent="0.3">
      <c r="E2719" s="54"/>
    </row>
    <row r="2720" spans="5:5" x14ac:dyDescent="0.3">
      <c r="E2720" s="54"/>
    </row>
    <row r="2721" spans="5:5" x14ac:dyDescent="0.3">
      <c r="E2721" s="54"/>
    </row>
    <row r="2722" spans="5:5" x14ac:dyDescent="0.3">
      <c r="E2722" s="54"/>
    </row>
    <row r="2723" spans="5:5" x14ac:dyDescent="0.3">
      <c r="E2723" s="54"/>
    </row>
    <row r="2724" spans="5:5" x14ac:dyDescent="0.3">
      <c r="E2724" s="54"/>
    </row>
    <row r="2725" spans="5:5" x14ac:dyDescent="0.3">
      <c r="E2725" s="54"/>
    </row>
    <row r="2726" spans="5:5" x14ac:dyDescent="0.3">
      <c r="E2726" s="54"/>
    </row>
    <row r="2727" spans="5:5" x14ac:dyDescent="0.3">
      <c r="E2727" s="54"/>
    </row>
    <row r="2728" spans="5:5" x14ac:dyDescent="0.3">
      <c r="E2728" s="54"/>
    </row>
    <row r="2729" spans="5:5" x14ac:dyDescent="0.3">
      <c r="E2729" s="54"/>
    </row>
    <row r="2730" spans="5:5" x14ac:dyDescent="0.3">
      <c r="E2730" s="54"/>
    </row>
    <row r="2731" spans="5:5" x14ac:dyDescent="0.3">
      <c r="E2731" s="54"/>
    </row>
    <row r="2732" spans="5:5" x14ac:dyDescent="0.3">
      <c r="E2732" s="54"/>
    </row>
    <row r="2733" spans="5:5" x14ac:dyDescent="0.3">
      <c r="E2733" s="54"/>
    </row>
    <row r="2734" spans="5:5" x14ac:dyDescent="0.3">
      <c r="E2734" s="54"/>
    </row>
    <row r="2735" spans="5:5" x14ac:dyDescent="0.3">
      <c r="E2735" s="54"/>
    </row>
    <row r="2736" spans="5:5" x14ac:dyDescent="0.3">
      <c r="E2736" s="54"/>
    </row>
    <row r="2737" spans="5:5" x14ac:dyDescent="0.3">
      <c r="E2737" s="54"/>
    </row>
    <row r="2738" spans="5:5" x14ac:dyDescent="0.3">
      <c r="E2738" s="54"/>
    </row>
    <row r="2739" spans="5:5" x14ac:dyDescent="0.3">
      <c r="E2739" s="54"/>
    </row>
    <row r="2740" spans="5:5" x14ac:dyDescent="0.3">
      <c r="E2740" s="54"/>
    </row>
    <row r="2741" spans="5:5" x14ac:dyDescent="0.3">
      <c r="E2741" s="54"/>
    </row>
    <row r="2742" spans="5:5" x14ac:dyDescent="0.3">
      <c r="E2742" s="54"/>
    </row>
    <row r="2743" spans="5:5" x14ac:dyDescent="0.3">
      <c r="E2743" s="54"/>
    </row>
    <row r="2744" spans="5:5" x14ac:dyDescent="0.3">
      <c r="E2744" s="54"/>
    </row>
    <row r="2745" spans="5:5" x14ac:dyDescent="0.3">
      <c r="E2745" s="54"/>
    </row>
    <row r="2746" spans="5:5" x14ac:dyDescent="0.3">
      <c r="E2746" s="54"/>
    </row>
    <row r="2747" spans="5:5" x14ac:dyDescent="0.3">
      <c r="E2747" s="54"/>
    </row>
    <row r="2748" spans="5:5" x14ac:dyDescent="0.3">
      <c r="E2748" s="54"/>
    </row>
    <row r="2749" spans="5:5" x14ac:dyDescent="0.3">
      <c r="E2749" s="54"/>
    </row>
    <row r="2750" spans="5:5" x14ac:dyDescent="0.3">
      <c r="E2750" s="54"/>
    </row>
    <row r="2751" spans="5:5" x14ac:dyDescent="0.3">
      <c r="E2751" s="54"/>
    </row>
    <row r="2752" spans="5:5" x14ac:dyDescent="0.3">
      <c r="E2752" s="54"/>
    </row>
    <row r="2753" spans="5:5" x14ac:dyDescent="0.3">
      <c r="E2753" s="54"/>
    </row>
    <row r="2754" spans="5:5" x14ac:dyDescent="0.3">
      <c r="E2754" s="54"/>
    </row>
    <row r="2755" spans="5:5" x14ac:dyDescent="0.3">
      <c r="E2755" s="54"/>
    </row>
    <row r="2756" spans="5:5" x14ac:dyDescent="0.3">
      <c r="E2756" s="54"/>
    </row>
    <row r="2757" spans="5:5" x14ac:dyDescent="0.3">
      <c r="E2757" s="54"/>
    </row>
    <row r="2758" spans="5:5" x14ac:dyDescent="0.3">
      <c r="E2758" s="54"/>
    </row>
    <row r="2759" spans="5:5" x14ac:dyDescent="0.3">
      <c r="E2759" s="54"/>
    </row>
    <row r="2760" spans="5:5" x14ac:dyDescent="0.3">
      <c r="E2760" s="54"/>
    </row>
    <row r="2761" spans="5:5" x14ac:dyDescent="0.3">
      <c r="E2761" s="54"/>
    </row>
    <row r="2762" spans="5:5" x14ac:dyDescent="0.3">
      <c r="E2762" s="54"/>
    </row>
    <row r="2763" spans="5:5" x14ac:dyDescent="0.3">
      <c r="E2763" s="54"/>
    </row>
    <row r="2764" spans="5:5" x14ac:dyDescent="0.3">
      <c r="E2764" s="54"/>
    </row>
    <row r="2765" spans="5:5" x14ac:dyDescent="0.3">
      <c r="E2765" s="54"/>
    </row>
    <row r="2766" spans="5:5" x14ac:dyDescent="0.3">
      <c r="E2766" s="54"/>
    </row>
    <row r="2767" spans="5:5" x14ac:dyDescent="0.3">
      <c r="E2767" s="54"/>
    </row>
    <row r="2768" spans="5:5" x14ac:dyDescent="0.3">
      <c r="E2768" s="54"/>
    </row>
    <row r="2769" spans="5:5" x14ac:dyDescent="0.3">
      <c r="E2769" s="54"/>
    </row>
    <row r="2770" spans="5:5" x14ac:dyDescent="0.3">
      <c r="E2770" s="54"/>
    </row>
    <row r="2771" spans="5:5" x14ac:dyDescent="0.3">
      <c r="E2771" s="54"/>
    </row>
    <row r="2772" spans="5:5" x14ac:dyDescent="0.3">
      <c r="E2772" s="54"/>
    </row>
    <row r="2773" spans="5:5" x14ac:dyDescent="0.3">
      <c r="E2773" s="54"/>
    </row>
    <row r="2774" spans="5:5" x14ac:dyDescent="0.3">
      <c r="E2774" s="54"/>
    </row>
    <row r="2775" spans="5:5" x14ac:dyDescent="0.3">
      <c r="E2775" s="54"/>
    </row>
    <row r="2776" spans="5:5" x14ac:dyDescent="0.3">
      <c r="E2776" s="54"/>
    </row>
    <row r="2777" spans="5:5" x14ac:dyDescent="0.3">
      <c r="E2777" s="54"/>
    </row>
    <row r="2778" spans="5:5" x14ac:dyDescent="0.3">
      <c r="E2778" s="54"/>
    </row>
    <row r="2779" spans="5:5" x14ac:dyDescent="0.3">
      <c r="E2779" s="54"/>
    </row>
    <row r="2780" spans="5:5" x14ac:dyDescent="0.3">
      <c r="E2780" s="54"/>
    </row>
    <row r="2781" spans="5:5" x14ac:dyDescent="0.3">
      <c r="E2781" s="54"/>
    </row>
    <row r="2782" spans="5:5" x14ac:dyDescent="0.3">
      <c r="E2782" s="54"/>
    </row>
    <row r="2783" spans="5:5" x14ac:dyDescent="0.3">
      <c r="E2783" s="54"/>
    </row>
    <row r="2784" spans="5:5" x14ac:dyDescent="0.3">
      <c r="E2784" s="54"/>
    </row>
    <row r="2785" spans="5:5" x14ac:dyDescent="0.3">
      <c r="E2785" s="54"/>
    </row>
    <row r="2786" spans="5:5" x14ac:dyDescent="0.3">
      <c r="E2786" s="54"/>
    </row>
    <row r="2787" spans="5:5" x14ac:dyDescent="0.3">
      <c r="E2787" s="54"/>
    </row>
    <row r="2788" spans="5:5" x14ac:dyDescent="0.3">
      <c r="E2788" s="54"/>
    </row>
    <row r="2789" spans="5:5" x14ac:dyDescent="0.3">
      <c r="E2789" s="54"/>
    </row>
    <row r="2790" spans="5:5" x14ac:dyDescent="0.3">
      <c r="E2790" s="54"/>
    </row>
    <row r="2791" spans="5:5" x14ac:dyDescent="0.3">
      <c r="E2791" s="54"/>
    </row>
    <row r="2792" spans="5:5" x14ac:dyDescent="0.3">
      <c r="E2792" s="54"/>
    </row>
    <row r="2793" spans="5:5" x14ac:dyDescent="0.3">
      <c r="E2793" s="54"/>
    </row>
    <row r="2794" spans="5:5" x14ac:dyDescent="0.3">
      <c r="E2794" s="54"/>
    </row>
    <row r="2795" spans="5:5" x14ac:dyDescent="0.3">
      <c r="E2795" s="54"/>
    </row>
    <row r="2796" spans="5:5" x14ac:dyDescent="0.3">
      <c r="E2796" s="54"/>
    </row>
    <row r="2797" spans="5:5" x14ac:dyDescent="0.3">
      <c r="E2797" s="54"/>
    </row>
    <row r="2798" spans="5:5" x14ac:dyDescent="0.3">
      <c r="E2798" s="54"/>
    </row>
    <row r="2799" spans="5:5" x14ac:dyDescent="0.3">
      <c r="E2799" s="54"/>
    </row>
    <row r="2800" spans="5:5" x14ac:dyDescent="0.3">
      <c r="E2800" s="54"/>
    </row>
    <row r="2801" spans="5:5" x14ac:dyDescent="0.3">
      <c r="E2801" s="54"/>
    </row>
    <row r="2802" spans="5:5" x14ac:dyDescent="0.3">
      <c r="E2802" s="54"/>
    </row>
    <row r="2803" spans="5:5" x14ac:dyDescent="0.3">
      <c r="E2803" s="54"/>
    </row>
    <row r="2804" spans="5:5" x14ac:dyDescent="0.3">
      <c r="E2804" s="54"/>
    </row>
    <row r="2805" spans="5:5" x14ac:dyDescent="0.3">
      <c r="E2805" s="54"/>
    </row>
    <row r="2806" spans="5:5" x14ac:dyDescent="0.3">
      <c r="E2806" s="54"/>
    </row>
    <row r="2807" spans="5:5" x14ac:dyDescent="0.3">
      <c r="E2807" s="54"/>
    </row>
    <row r="2808" spans="5:5" x14ac:dyDescent="0.3">
      <c r="E2808" s="54"/>
    </row>
    <row r="2809" spans="5:5" x14ac:dyDescent="0.3">
      <c r="E2809" s="54"/>
    </row>
    <row r="2810" spans="5:5" x14ac:dyDescent="0.3">
      <c r="E2810" s="54"/>
    </row>
    <row r="2811" spans="5:5" x14ac:dyDescent="0.3">
      <c r="E2811" s="54"/>
    </row>
    <row r="2812" spans="5:5" x14ac:dyDescent="0.3">
      <c r="E2812" s="54"/>
    </row>
    <row r="2813" spans="5:5" x14ac:dyDescent="0.3">
      <c r="E2813" s="54"/>
    </row>
    <row r="2814" spans="5:5" x14ac:dyDescent="0.3">
      <c r="E2814" s="54"/>
    </row>
    <row r="2815" spans="5:5" x14ac:dyDescent="0.3">
      <c r="E2815" s="54"/>
    </row>
    <row r="2816" spans="5:5" x14ac:dyDescent="0.3">
      <c r="E2816" s="54"/>
    </row>
    <row r="2817" spans="5:5" x14ac:dyDescent="0.3">
      <c r="E2817" s="54"/>
    </row>
    <row r="2818" spans="5:5" x14ac:dyDescent="0.3">
      <c r="E2818" s="54"/>
    </row>
    <row r="2819" spans="5:5" x14ac:dyDescent="0.3">
      <c r="E2819" s="54"/>
    </row>
    <row r="2820" spans="5:5" x14ac:dyDescent="0.3">
      <c r="E2820" s="54"/>
    </row>
    <row r="2821" spans="5:5" x14ac:dyDescent="0.3">
      <c r="E2821" s="54"/>
    </row>
    <row r="2822" spans="5:5" x14ac:dyDescent="0.3">
      <c r="E2822" s="54"/>
    </row>
    <row r="2823" spans="5:5" x14ac:dyDescent="0.3">
      <c r="E2823" s="54"/>
    </row>
    <row r="2824" spans="5:5" x14ac:dyDescent="0.3">
      <c r="E2824" s="54"/>
    </row>
    <row r="2825" spans="5:5" x14ac:dyDescent="0.3">
      <c r="E2825" s="54"/>
    </row>
    <row r="2826" spans="5:5" x14ac:dyDescent="0.3">
      <c r="E2826" s="54"/>
    </row>
    <row r="2827" spans="5:5" x14ac:dyDescent="0.3">
      <c r="E2827" s="54"/>
    </row>
    <row r="2828" spans="5:5" x14ac:dyDescent="0.3">
      <c r="E2828" s="54"/>
    </row>
    <row r="2829" spans="5:5" x14ac:dyDescent="0.3">
      <c r="E2829" s="54"/>
    </row>
    <row r="2830" spans="5:5" x14ac:dyDescent="0.3">
      <c r="E2830" s="54"/>
    </row>
    <row r="2831" spans="5:5" x14ac:dyDescent="0.3">
      <c r="E2831" s="54"/>
    </row>
    <row r="2832" spans="5:5" x14ac:dyDescent="0.3">
      <c r="E2832" s="54"/>
    </row>
    <row r="2833" spans="5:5" x14ac:dyDescent="0.3">
      <c r="E2833" s="54"/>
    </row>
    <row r="2834" spans="5:5" x14ac:dyDescent="0.3">
      <c r="E2834" s="54"/>
    </row>
    <row r="2835" spans="5:5" x14ac:dyDescent="0.3">
      <c r="E2835" s="54"/>
    </row>
    <row r="2836" spans="5:5" x14ac:dyDescent="0.3">
      <c r="E2836" s="54"/>
    </row>
    <row r="2837" spans="5:5" x14ac:dyDescent="0.3">
      <c r="E2837" s="54"/>
    </row>
    <row r="2838" spans="5:5" x14ac:dyDescent="0.3">
      <c r="E2838" s="54"/>
    </row>
    <row r="2839" spans="5:5" x14ac:dyDescent="0.3">
      <c r="E2839" s="54"/>
    </row>
    <row r="2840" spans="5:5" x14ac:dyDescent="0.3">
      <c r="E2840" s="54"/>
    </row>
    <row r="2841" spans="5:5" x14ac:dyDescent="0.3">
      <c r="E2841" s="54"/>
    </row>
    <row r="2842" spans="5:5" x14ac:dyDescent="0.3">
      <c r="E2842" s="54"/>
    </row>
    <row r="2843" spans="5:5" x14ac:dyDescent="0.3">
      <c r="E2843" s="54"/>
    </row>
    <row r="2844" spans="5:5" x14ac:dyDescent="0.3">
      <c r="E2844" s="54"/>
    </row>
    <row r="2845" spans="5:5" x14ac:dyDescent="0.3">
      <c r="E2845" s="54"/>
    </row>
    <row r="2846" spans="5:5" x14ac:dyDescent="0.3">
      <c r="E2846" s="54"/>
    </row>
    <row r="2847" spans="5:5" x14ac:dyDescent="0.3">
      <c r="E2847" s="54"/>
    </row>
    <row r="2848" spans="5:5" x14ac:dyDescent="0.3">
      <c r="E2848" s="54"/>
    </row>
    <row r="2849" spans="5:5" x14ac:dyDescent="0.3">
      <c r="E2849" s="54"/>
    </row>
    <row r="2850" spans="5:5" x14ac:dyDescent="0.3">
      <c r="E2850" s="54"/>
    </row>
    <row r="2851" spans="5:5" x14ac:dyDescent="0.3">
      <c r="E2851" s="54"/>
    </row>
    <row r="2852" spans="5:5" x14ac:dyDescent="0.3">
      <c r="E2852" s="54"/>
    </row>
    <row r="2853" spans="5:5" x14ac:dyDescent="0.3">
      <c r="E2853" s="54"/>
    </row>
    <row r="2854" spans="5:5" x14ac:dyDescent="0.3">
      <c r="E2854" s="54"/>
    </row>
    <row r="2855" spans="5:5" x14ac:dyDescent="0.3">
      <c r="E2855" s="54"/>
    </row>
    <row r="2856" spans="5:5" x14ac:dyDescent="0.3">
      <c r="E2856" s="54"/>
    </row>
    <row r="2857" spans="5:5" x14ac:dyDescent="0.3">
      <c r="E2857" s="54"/>
    </row>
    <row r="2858" spans="5:5" x14ac:dyDescent="0.3">
      <c r="E2858" s="54"/>
    </row>
    <row r="2859" spans="5:5" x14ac:dyDescent="0.3">
      <c r="E2859" s="54"/>
    </row>
    <row r="2860" spans="5:5" x14ac:dyDescent="0.3">
      <c r="E2860" s="54"/>
    </row>
    <row r="2861" spans="5:5" x14ac:dyDescent="0.3">
      <c r="E2861" s="54"/>
    </row>
    <row r="2862" spans="5:5" x14ac:dyDescent="0.3">
      <c r="E2862" s="54"/>
    </row>
    <row r="2863" spans="5:5" x14ac:dyDescent="0.3">
      <c r="E2863" s="54"/>
    </row>
    <row r="2864" spans="5:5" x14ac:dyDescent="0.3">
      <c r="E2864" s="54"/>
    </row>
    <row r="2865" spans="5:5" x14ac:dyDescent="0.3">
      <c r="E2865" s="54"/>
    </row>
    <row r="2866" spans="5:5" x14ac:dyDescent="0.3">
      <c r="E2866" s="54"/>
    </row>
    <row r="2867" spans="5:5" x14ac:dyDescent="0.3">
      <c r="E2867" s="54"/>
    </row>
    <row r="2868" spans="5:5" x14ac:dyDescent="0.3">
      <c r="E2868" s="54"/>
    </row>
    <row r="2869" spans="5:5" x14ac:dyDescent="0.3">
      <c r="E2869" s="54"/>
    </row>
    <row r="2870" spans="5:5" x14ac:dyDescent="0.3">
      <c r="E2870" s="54"/>
    </row>
    <row r="2871" spans="5:5" x14ac:dyDescent="0.3">
      <c r="E2871" s="54"/>
    </row>
    <row r="2872" spans="5:5" x14ac:dyDescent="0.3">
      <c r="E2872" s="54"/>
    </row>
    <row r="2873" spans="5:5" x14ac:dyDescent="0.3">
      <c r="E2873" s="54"/>
    </row>
    <row r="2874" spans="5:5" x14ac:dyDescent="0.3">
      <c r="E2874" s="54"/>
    </row>
    <row r="2875" spans="5:5" x14ac:dyDescent="0.3">
      <c r="E2875" s="54"/>
    </row>
    <row r="2876" spans="5:5" x14ac:dyDescent="0.3">
      <c r="E2876" s="54"/>
    </row>
    <row r="2877" spans="5:5" x14ac:dyDescent="0.3">
      <c r="E2877" s="54"/>
    </row>
    <row r="2878" spans="5:5" x14ac:dyDescent="0.3">
      <c r="E2878" s="54"/>
    </row>
    <row r="2879" spans="5:5" x14ac:dyDescent="0.3">
      <c r="E2879" s="54"/>
    </row>
    <row r="2880" spans="5:5" x14ac:dyDescent="0.3">
      <c r="E2880" s="54"/>
    </row>
    <row r="2881" spans="5:5" x14ac:dyDescent="0.3">
      <c r="E2881" s="54"/>
    </row>
    <row r="2882" spans="5:5" x14ac:dyDescent="0.3">
      <c r="E2882" s="54"/>
    </row>
    <row r="2883" spans="5:5" x14ac:dyDescent="0.3">
      <c r="E2883" s="54"/>
    </row>
    <row r="2884" spans="5:5" x14ac:dyDescent="0.3">
      <c r="E2884" s="54"/>
    </row>
    <row r="2885" spans="5:5" x14ac:dyDescent="0.3">
      <c r="E2885" s="54"/>
    </row>
    <row r="2886" spans="5:5" x14ac:dyDescent="0.3">
      <c r="E2886" s="54"/>
    </row>
    <row r="2887" spans="5:5" x14ac:dyDescent="0.3">
      <c r="E2887" s="54"/>
    </row>
    <row r="2888" spans="5:5" x14ac:dyDescent="0.3">
      <c r="E2888" s="54"/>
    </row>
    <row r="2889" spans="5:5" x14ac:dyDescent="0.3">
      <c r="E2889" s="54"/>
    </row>
    <row r="2890" spans="5:5" x14ac:dyDescent="0.3">
      <c r="E2890" s="54"/>
    </row>
    <row r="2891" spans="5:5" x14ac:dyDescent="0.3">
      <c r="E2891" s="54"/>
    </row>
    <row r="2892" spans="5:5" x14ac:dyDescent="0.3">
      <c r="E2892" s="54"/>
    </row>
    <row r="2893" spans="5:5" x14ac:dyDescent="0.3">
      <c r="E2893" s="54"/>
    </row>
    <row r="2894" spans="5:5" x14ac:dyDescent="0.3">
      <c r="E2894" s="54"/>
    </row>
    <row r="2895" spans="5:5" x14ac:dyDescent="0.3">
      <c r="E2895" s="54"/>
    </row>
    <row r="2896" spans="5:5" x14ac:dyDescent="0.3">
      <c r="E2896" s="54"/>
    </row>
    <row r="2897" spans="5:5" x14ac:dyDescent="0.3">
      <c r="E2897" s="54"/>
    </row>
    <row r="2898" spans="5:5" x14ac:dyDescent="0.3">
      <c r="E2898" s="54"/>
    </row>
    <row r="2899" spans="5:5" x14ac:dyDescent="0.3">
      <c r="E2899" s="54"/>
    </row>
    <row r="2900" spans="5:5" x14ac:dyDescent="0.3">
      <c r="E2900" s="54"/>
    </row>
    <row r="2901" spans="5:5" x14ac:dyDescent="0.3">
      <c r="E2901" s="54"/>
    </row>
    <row r="2902" spans="5:5" x14ac:dyDescent="0.3">
      <c r="E2902" s="54"/>
    </row>
    <row r="2903" spans="5:5" x14ac:dyDescent="0.3">
      <c r="E2903" s="54"/>
    </row>
    <row r="2904" spans="5:5" x14ac:dyDescent="0.3">
      <c r="E2904" s="54"/>
    </row>
    <row r="2905" spans="5:5" x14ac:dyDescent="0.3">
      <c r="E2905" s="54"/>
    </row>
    <row r="2906" spans="5:5" x14ac:dyDescent="0.3">
      <c r="E2906" s="54"/>
    </row>
    <row r="2907" spans="5:5" x14ac:dyDescent="0.3">
      <c r="E2907" s="54"/>
    </row>
    <row r="2908" spans="5:5" x14ac:dyDescent="0.3">
      <c r="E2908" s="54"/>
    </row>
    <row r="2909" spans="5:5" x14ac:dyDescent="0.3">
      <c r="E2909" s="54"/>
    </row>
    <row r="2910" spans="5:5" x14ac:dyDescent="0.3">
      <c r="E2910" s="54"/>
    </row>
    <row r="2911" spans="5:5" x14ac:dyDescent="0.3">
      <c r="E2911" s="54"/>
    </row>
    <row r="2912" spans="5:5" x14ac:dyDescent="0.3">
      <c r="E2912" s="54"/>
    </row>
    <row r="2913" spans="5:5" x14ac:dyDescent="0.3">
      <c r="E2913" s="54"/>
    </row>
    <row r="2914" spans="5:5" x14ac:dyDescent="0.3">
      <c r="E2914" s="54"/>
    </row>
    <row r="2915" spans="5:5" x14ac:dyDescent="0.3">
      <c r="E2915" s="54"/>
    </row>
    <row r="2916" spans="5:5" x14ac:dyDescent="0.3">
      <c r="E2916" s="54"/>
    </row>
    <row r="2917" spans="5:5" x14ac:dyDescent="0.3">
      <c r="E2917" s="54"/>
    </row>
    <row r="2918" spans="5:5" x14ac:dyDescent="0.3">
      <c r="E2918" s="54"/>
    </row>
    <row r="2919" spans="5:5" x14ac:dyDescent="0.3">
      <c r="E2919" s="54"/>
    </row>
    <row r="2920" spans="5:5" x14ac:dyDescent="0.3">
      <c r="E2920" s="54"/>
    </row>
    <row r="2921" spans="5:5" x14ac:dyDescent="0.3">
      <c r="E2921" s="54"/>
    </row>
    <row r="2922" spans="5:5" x14ac:dyDescent="0.3">
      <c r="E2922" s="54"/>
    </row>
    <row r="2923" spans="5:5" x14ac:dyDescent="0.3">
      <c r="E2923" s="54"/>
    </row>
    <row r="2924" spans="5:5" x14ac:dyDescent="0.3">
      <c r="E2924" s="54"/>
    </row>
    <row r="2925" spans="5:5" x14ac:dyDescent="0.3">
      <c r="E2925" s="54"/>
    </row>
    <row r="2926" spans="5:5" x14ac:dyDescent="0.3">
      <c r="E2926" s="54"/>
    </row>
    <row r="2927" spans="5:5" x14ac:dyDescent="0.3">
      <c r="E2927" s="54"/>
    </row>
    <row r="2928" spans="5:5" x14ac:dyDescent="0.3">
      <c r="E2928" s="54"/>
    </row>
    <row r="2929" spans="5:5" x14ac:dyDescent="0.3">
      <c r="E2929" s="54"/>
    </row>
    <row r="2930" spans="5:5" x14ac:dyDescent="0.3">
      <c r="E2930" s="54"/>
    </row>
    <row r="2931" spans="5:5" x14ac:dyDescent="0.3">
      <c r="E2931" s="54"/>
    </row>
    <row r="2932" spans="5:5" x14ac:dyDescent="0.3">
      <c r="E2932" s="54"/>
    </row>
    <row r="2933" spans="5:5" x14ac:dyDescent="0.3">
      <c r="E2933" s="54"/>
    </row>
    <row r="2934" spans="5:5" x14ac:dyDescent="0.3">
      <c r="E2934" s="54"/>
    </row>
    <row r="2935" spans="5:5" x14ac:dyDescent="0.3">
      <c r="E2935" s="54"/>
    </row>
    <row r="2936" spans="5:5" x14ac:dyDescent="0.3">
      <c r="E2936" s="54"/>
    </row>
    <row r="2937" spans="5:5" x14ac:dyDescent="0.3">
      <c r="E2937" s="54"/>
    </row>
    <row r="2938" spans="5:5" x14ac:dyDescent="0.3">
      <c r="E2938" s="54"/>
    </row>
    <row r="2939" spans="5:5" x14ac:dyDescent="0.3">
      <c r="E2939" s="54"/>
    </row>
    <row r="2940" spans="5:5" x14ac:dyDescent="0.3">
      <c r="E2940" s="54"/>
    </row>
    <row r="2941" spans="5:5" x14ac:dyDescent="0.3">
      <c r="E2941" s="54"/>
    </row>
    <row r="2942" spans="5:5" x14ac:dyDescent="0.3">
      <c r="E2942" s="54"/>
    </row>
    <row r="2943" spans="5:5" x14ac:dyDescent="0.3">
      <c r="E2943" s="54"/>
    </row>
    <row r="2944" spans="5:5" x14ac:dyDescent="0.3">
      <c r="E2944" s="54"/>
    </row>
    <row r="2945" spans="5:5" x14ac:dyDescent="0.3">
      <c r="E2945" s="54"/>
    </row>
    <row r="2946" spans="5:5" x14ac:dyDescent="0.3">
      <c r="E2946" s="54"/>
    </row>
    <row r="2947" spans="5:5" x14ac:dyDescent="0.3">
      <c r="E2947" s="54"/>
    </row>
    <row r="2948" spans="5:5" x14ac:dyDescent="0.3">
      <c r="E2948" s="54"/>
    </row>
    <row r="2949" spans="5:5" x14ac:dyDescent="0.3">
      <c r="E2949" s="54"/>
    </row>
    <row r="2950" spans="5:5" x14ac:dyDescent="0.3">
      <c r="E2950" s="54"/>
    </row>
    <row r="2951" spans="5:5" x14ac:dyDescent="0.3">
      <c r="E2951" s="54"/>
    </row>
    <row r="2952" spans="5:5" x14ac:dyDescent="0.3">
      <c r="E2952" s="54"/>
    </row>
    <row r="2953" spans="5:5" x14ac:dyDescent="0.3">
      <c r="E2953" s="54"/>
    </row>
    <row r="2954" spans="5:5" x14ac:dyDescent="0.3">
      <c r="E2954" s="54"/>
    </row>
    <row r="2955" spans="5:5" x14ac:dyDescent="0.3">
      <c r="E2955" s="54"/>
    </row>
    <row r="2956" spans="5:5" x14ac:dyDescent="0.3">
      <c r="E2956" s="54"/>
    </row>
    <row r="2957" spans="5:5" x14ac:dyDescent="0.3">
      <c r="E2957" s="54"/>
    </row>
    <row r="2958" spans="5:5" x14ac:dyDescent="0.3">
      <c r="E2958" s="54"/>
    </row>
    <row r="2959" spans="5:5" x14ac:dyDescent="0.3">
      <c r="E2959" s="54"/>
    </row>
    <row r="2960" spans="5:5" x14ac:dyDescent="0.3">
      <c r="E2960" s="54"/>
    </row>
    <row r="2961" spans="5:5" x14ac:dyDescent="0.3">
      <c r="E2961" s="54"/>
    </row>
    <row r="2962" spans="5:5" x14ac:dyDescent="0.3">
      <c r="E2962" s="54"/>
    </row>
    <row r="2963" spans="5:5" x14ac:dyDescent="0.3">
      <c r="E2963" s="54"/>
    </row>
    <row r="2964" spans="5:5" x14ac:dyDescent="0.3">
      <c r="E2964" s="54"/>
    </row>
    <row r="2965" spans="5:5" x14ac:dyDescent="0.3">
      <c r="E2965" s="54"/>
    </row>
    <row r="2966" spans="5:5" x14ac:dyDescent="0.3">
      <c r="E2966" s="54"/>
    </row>
    <row r="2967" spans="5:5" x14ac:dyDescent="0.3">
      <c r="E2967" s="54"/>
    </row>
    <row r="2968" spans="5:5" x14ac:dyDescent="0.3">
      <c r="E2968" s="54"/>
    </row>
    <row r="2969" spans="5:5" x14ac:dyDescent="0.3">
      <c r="E2969" s="54"/>
    </row>
    <row r="2970" spans="5:5" x14ac:dyDescent="0.3">
      <c r="E2970" s="54"/>
    </row>
    <row r="2971" spans="5:5" x14ac:dyDescent="0.3">
      <c r="E2971" s="54"/>
    </row>
    <row r="2972" spans="5:5" x14ac:dyDescent="0.3">
      <c r="E2972" s="54"/>
    </row>
    <row r="2973" spans="5:5" x14ac:dyDescent="0.3">
      <c r="E2973" s="54"/>
    </row>
    <row r="2974" spans="5:5" x14ac:dyDescent="0.3">
      <c r="E2974" s="54"/>
    </row>
    <row r="2975" spans="5:5" x14ac:dyDescent="0.3">
      <c r="E2975" s="54"/>
    </row>
    <row r="2976" spans="5:5" x14ac:dyDescent="0.3">
      <c r="E2976" s="54"/>
    </row>
    <row r="2977" spans="5:5" x14ac:dyDescent="0.3">
      <c r="E2977" s="54"/>
    </row>
    <row r="2978" spans="5:5" x14ac:dyDescent="0.3">
      <c r="E2978" s="54"/>
    </row>
    <row r="2979" spans="5:5" x14ac:dyDescent="0.3">
      <c r="E2979" s="54"/>
    </row>
    <row r="2980" spans="5:5" x14ac:dyDescent="0.3">
      <c r="E2980" s="54"/>
    </row>
    <row r="2981" spans="5:5" x14ac:dyDescent="0.3">
      <c r="E2981" s="54"/>
    </row>
    <row r="2982" spans="5:5" x14ac:dyDescent="0.3">
      <c r="E2982" s="54"/>
    </row>
    <row r="2983" spans="5:5" x14ac:dyDescent="0.3">
      <c r="E2983" s="54"/>
    </row>
    <row r="2984" spans="5:5" x14ac:dyDescent="0.3">
      <c r="E2984" s="54"/>
    </row>
    <row r="2985" spans="5:5" x14ac:dyDescent="0.3">
      <c r="E2985" s="54"/>
    </row>
    <row r="2986" spans="5:5" x14ac:dyDescent="0.3">
      <c r="E2986" s="54"/>
    </row>
    <row r="2987" spans="5:5" x14ac:dyDescent="0.3">
      <c r="E2987" s="54"/>
    </row>
    <row r="2988" spans="5:5" x14ac:dyDescent="0.3">
      <c r="E2988" s="54"/>
    </row>
    <row r="2989" spans="5:5" x14ac:dyDescent="0.3">
      <c r="E2989" s="54"/>
    </row>
    <row r="2990" spans="5:5" x14ac:dyDescent="0.3">
      <c r="E2990" s="54"/>
    </row>
    <row r="2991" spans="5:5" x14ac:dyDescent="0.3">
      <c r="E2991" s="54"/>
    </row>
    <row r="2992" spans="5:5" x14ac:dyDescent="0.3">
      <c r="E2992" s="54"/>
    </row>
    <row r="2993" spans="5:5" x14ac:dyDescent="0.3">
      <c r="E2993" s="54"/>
    </row>
    <row r="2994" spans="5:5" x14ac:dyDescent="0.3">
      <c r="E2994" s="54"/>
    </row>
    <row r="2995" spans="5:5" x14ac:dyDescent="0.3">
      <c r="E2995" s="54"/>
    </row>
    <row r="2996" spans="5:5" x14ac:dyDescent="0.3">
      <c r="E2996" s="54"/>
    </row>
    <row r="2997" spans="5:5" x14ac:dyDescent="0.3">
      <c r="E2997" s="54"/>
    </row>
    <row r="2998" spans="5:5" x14ac:dyDescent="0.3">
      <c r="E2998" s="54"/>
    </row>
    <row r="2999" spans="5:5" x14ac:dyDescent="0.3">
      <c r="E2999" s="54"/>
    </row>
    <row r="3000" spans="5:5" x14ac:dyDescent="0.3">
      <c r="E3000" s="54"/>
    </row>
    <row r="3001" spans="5:5" x14ac:dyDescent="0.3">
      <c r="E3001" s="54"/>
    </row>
    <row r="3002" spans="5:5" x14ac:dyDescent="0.3">
      <c r="E3002" s="54"/>
    </row>
    <row r="3003" spans="5:5" x14ac:dyDescent="0.3">
      <c r="E3003" s="54"/>
    </row>
    <row r="3004" spans="5:5" x14ac:dyDescent="0.3">
      <c r="E3004" s="54"/>
    </row>
    <row r="3005" spans="5:5" x14ac:dyDescent="0.3">
      <c r="E3005" s="54"/>
    </row>
    <row r="3006" spans="5:5" x14ac:dyDescent="0.3">
      <c r="E3006" s="54"/>
    </row>
    <row r="3007" spans="5:5" x14ac:dyDescent="0.3">
      <c r="E3007" s="54"/>
    </row>
    <row r="3008" spans="5:5" x14ac:dyDescent="0.3">
      <c r="E3008" s="54"/>
    </row>
    <row r="3009" spans="5:5" x14ac:dyDescent="0.3">
      <c r="E3009" s="54"/>
    </row>
    <row r="3010" spans="5:5" x14ac:dyDescent="0.3">
      <c r="E3010" s="54"/>
    </row>
    <row r="3011" spans="5:5" x14ac:dyDescent="0.3">
      <c r="E3011" s="54"/>
    </row>
    <row r="3012" spans="5:5" x14ac:dyDescent="0.3">
      <c r="E3012" s="54"/>
    </row>
    <row r="3013" spans="5:5" x14ac:dyDescent="0.3">
      <c r="E3013" s="54"/>
    </row>
    <row r="3014" spans="5:5" x14ac:dyDescent="0.3">
      <c r="E3014" s="54"/>
    </row>
    <row r="3015" spans="5:5" x14ac:dyDescent="0.3">
      <c r="E3015" s="54"/>
    </row>
    <row r="3016" spans="5:5" x14ac:dyDescent="0.3">
      <c r="E3016" s="54"/>
    </row>
    <row r="3017" spans="5:5" x14ac:dyDescent="0.3">
      <c r="E3017" s="54"/>
    </row>
    <row r="3018" spans="5:5" x14ac:dyDescent="0.3">
      <c r="E3018" s="54"/>
    </row>
    <row r="3019" spans="5:5" x14ac:dyDescent="0.3">
      <c r="E3019" s="54"/>
    </row>
    <row r="3020" spans="5:5" x14ac:dyDescent="0.3">
      <c r="E3020" s="54"/>
    </row>
    <row r="3021" spans="5:5" x14ac:dyDescent="0.3">
      <c r="E3021" s="54"/>
    </row>
    <row r="3022" spans="5:5" x14ac:dyDescent="0.3">
      <c r="E3022" s="54"/>
    </row>
    <row r="3023" spans="5:5" x14ac:dyDescent="0.3">
      <c r="E3023" s="54"/>
    </row>
    <row r="3024" spans="5:5" x14ac:dyDescent="0.3">
      <c r="E3024" s="54"/>
    </row>
    <row r="3025" spans="5:5" x14ac:dyDescent="0.3">
      <c r="E3025" s="54"/>
    </row>
    <row r="3026" spans="5:5" x14ac:dyDescent="0.3">
      <c r="E3026" s="54"/>
    </row>
    <row r="3027" spans="5:5" x14ac:dyDescent="0.3">
      <c r="E3027" s="54"/>
    </row>
    <row r="3028" spans="5:5" x14ac:dyDescent="0.3">
      <c r="E3028" s="54"/>
    </row>
    <row r="3029" spans="5:5" x14ac:dyDescent="0.3">
      <c r="E3029" s="54"/>
    </row>
    <row r="3030" spans="5:5" x14ac:dyDescent="0.3">
      <c r="E3030" s="54"/>
    </row>
    <row r="3031" spans="5:5" x14ac:dyDescent="0.3">
      <c r="E3031" s="54"/>
    </row>
    <row r="3032" spans="5:5" x14ac:dyDescent="0.3">
      <c r="E3032" s="54"/>
    </row>
    <row r="3033" spans="5:5" x14ac:dyDescent="0.3">
      <c r="E3033" s="54"/>
    </row>
    <row r="3034" spans="5:5" x14ac:dyDescent="0.3">
      <c r="E3034" s="54"/>
    </row>
    <row r="3035" spans="5:5" x14ac:dyDescent="0.3">
      <c r="E3035" s="54"/>
    </row>
    <row r="3036" spans="5:5" x14ac:dyDescent="0.3">
      <c r="E3036" s="54"/>
    </row>
    <row r="3037" spans="5:5" x14ac:dyDescent="0.3">
      <c r="E3037" s="54"/>
    </row>
    <row r="3038" spans="5:5" x14ac:dyDescent="0.3">
      <c r="E3038" s="54"/>
    </row>
    <row r="3039" spans="5:5" x14ac:dyDescent="0.3">
      <c r="E3039" s="54"/>
    </row>
    <row r="3040" spans="5:5" x14ac:dyDescent="0.3">
      <c r="E3040" s="54"/>
    </row>
    <row r="3041" spans="5:5" x14ac:dyDescent="0.3">
      <c r="E3041" s="54"/>
    </row>
    <row r="3042" spans="5:5" x14ac:dyDescent="0.3">
      <c r="E3042" s="54"/>
    </row>
    <row r="3043" spans="5:5" x14ac:dyDescent="0.3">
      <c r="E3043" s="54"/>
    </row>
    <row r="3044" spans="5:5" x14ac:dyDescent="0.3">
      <c r="E3044" s="54"/>
    </row>
    <row r="3045" spans="5:5" x14ac:dyDescent="0.3">
      <c r="E3045" s="54"/>
    </row>
    <row r="3046" spans="5:5" x14ac:dyDescent="0.3">
      <c r="E3046" s="54"/>
    </row>
    <row r="3047" spans="5:5" x14ac:dyDescent="0.3">
      <c r="E3047" s="54"/>
    </row>
    <row r="3048" spans="5:5" x14ac:dyDescent="0.3">
      <c r="E3048" s="54"/>
    </row>
    <row r="3049" spans="5:5" x14ac:dyDescent="0.3">
      <c r="E3049" s="54"/>
    </row>
    <row r="3050" spans="5:5" x14ac:dyDescent="0.3">
      <c r="E3050" s="54"/>
    </row>
    <row r="3051" spans="5:5" x14ac:dyDescent="0.3">
      <c r="E3051" s="54"/>
    </row>
    <row r="3052" spans="5:5" x14ac:dyDescent="0.3">
      <c r="E3052" s="54"/>
    </row>
    <row r="3053" spans="5:5" x14ac:dyDescent="0.3">
      <c r="E3053" s="54"/>
    </row>
    <row r="3054" spans="5:5" x14ac:dyDescent="0.3">
      <c r="E3054" s="54"/>
    </row>
    <row r="3055" spans="5:5" x14ac:dyDescent="0.3">
      <c r="E3055" s="54"/>
    </row>
    <row r="3056" spans="5:5" x14ac:dyDescent="0.3">
      <c r="E3056" s="54"/>
    </row>
    <row r="3057" spans="5:5" x14ac:dyDescent="0.3">
      <c r="E3057" s="54"/>
    </row>
    <row r="3058" spans="5:5" x14ac:dyDescent="0.3">
      <c r="E3058" s="54"/>
    </row>
    <row r="3059" spans="5:5" x14ac:dyDescent="0.3">
      <c r="E3059" s="54"/>
    </row>
    <row r="3060" spans="5:5" x14ac:dyDescent="0.3">
      <c r="E3060" s="54"/>
    </row>
    <row r="3061" spans="5:5" x14ac:dyDescent="0.3">
      <c r="E3061" s="54"/>
    </row>
    <row r="3062" spans="5:5" x14ac:dyDescent="0.3">
      <c r="E3062" s="54"/>
    </row>
    <row r="3063" spans="5:5" x14ac:dyDescent="0.3">
      <c r="E3063" s="54"/>
    </row>
    <row r="3064" spans="5:5" x14ac:dyDescent="0.3">
      <c r="E3064" s="54"/>
    </row>
    <row r="3065" spans="5:5" x14ac:dyDescent="0.3">
      <c r="E3065" s="54"/>
    </row>
    <row r="3066" spans="5:5" x14ac:dyDescent="0.3">
      <c r="E3066" s="54"/>
    </row>
    <row r="3067" spans="5:5" x14ac:dyDescent="0.3">
      <c r="E3067" s="54"/>
    </row>
    <row r="3068" spans="5:5" x14ac:dyDescent="0.3">
      <c r="E3068" s="54"/>
    </row>
    <row r="3069" spans="5:5" x14ac:dyDescent="0.3">
      <c r="E3069" s="54"/>
    </row>
    <row r="3070" spans="5:5" x14ac:dyDescent="0.3">
      <c r="E3070" s="54"/>
    </row>
    <row r="3071" spans="5:5" x14ac:dyDescent="0.3">
      <c r="E3071" s="54"/>
    </row>
    <row r="3072" spans="5:5" x14ac:dyDescent="0.3">
      <c r="E3072" s="54"/>
    </row>
    <row r="3073" spans="5:5" x14ac:dyDescent="0.3">
      <c r="E3073" s="54"/>
    </row>
    <row r="3074" spans="5:5" x14ac:dyDescent="0.3">
      <c r="E3074" s="54"/>
    </row>
    <row r="3075" spans="5:5" x14ac:dyDescent="0.3">
      <c r="E3075" s="54"/>
    </row>
    <row r="3076" spans="5:5" x14ac:dyDescent="0.3">
      <c r="E3076" s="54"/>
    </row>
    <row r="3077" spans="5:5" x14ac:dyDescent="0.3">
      <c r="E3077" s="54"/>
    </row>
    <row r="3078" spans="5:5" x14ac:dyDescent="0.3">
      <c r="E3078" s="54"/>
    </row>
    <row r="3079" spans="5:5" x14ac:dyDescent="0.3">
      <c r="E3079" s="54"/>
    </row>
    <row r="3080" spans="5:5" x14ac:dyDescent="0.3">
      <c r="E3080" s="54"/>
    </row>
    <row r="3081" spans="5:5" x14ac:dyDescent="0.3">
      <c r="E3081" s="54"/>
    </row>
    <row r="3082" spans="5:5" x14ac:dyDescent="0.3">
      <c r="E3082" s="54"/>
    </row>
    <row r="3083" spans="5:5" x14ac:dyDescent="0.3">
      <c r="E3083" s="54"/>
    </row>
    <row r="3084" spans="5:5" x14ac:dyDescent="0.3">
      <c r="E3084" s="54"/>
    </row>
    <row r="3085" spans="5:5" x14ac:dyDescent="0.3">
      <c r="E3085" s="54"/>
    </row>
    <row r="3086" spans="5:5" x14ac:dyDescent="0.3">
      <c r="E3086" s="54"/>
    </row>
    <row r="3087" spans="5:5" x14ac:dyDescent="0.3">
      <c r="E3087" s="54"/>
    </row>
    <row r="3088" spans="5:5" x14ac:dyDescent="0.3">
      <c r="E3088" s="54"/>
    </row>
    <row r="3089" spans="5:5" x14ac:dyDescent="0.3">
      <c r="E3089" s="54"/>
    </row>
    <row r="3090" spans="5:5" x14ac:dyDescent="0.3">
      <c r="E3090" s="54"/>
    </row>
    <row r="3091" spans="5:5" x14ac:dyDescent="0.3">
      <c r="E3091" s="54"/>
    </row>
    <row r="3092" spans="5:5" x14ac:dyDescent="0.3">
      <c r="E3092" s="54"/>
    </row>
    <row r="3093" spans="5:5" x14ac:dyDescent="0.3">
      <c r="E3093" s="54"/>
    </row>
    <row r="3094" spans="5:5" x14ac:dyDescent="0.3">
      <c r="E3094" s="54"/>
    </row>
    <row r="3095" spans="5:5" x14ac:dyDescent="0.3">
      <c r="E3095" s="54"/>
    </row>
    <row r="3096" spans="5:5" x14ac:dyDescent="0.3">
      <c r="E3096" s="54"/>
    </row>
    <row r="3097" spans="5:5" x14ac:dyDescent="0.3">
      <c r="E3097" s="54"/>
    </row>
    <row r="3098" spans="5:5" x14ac:dyDescent="0.3">
      <c r="E3098" s="54"/>
    </row>
    <row r="3099" spans="5:5" x14ac:dyDescent="0.3">
      <c r="E3099" s="54"/>
    </row>
    <row r="3100" spans="5:5" x14ac:dyDescent="0.3">
      <c r="E3100" s="54"/>
    </row>
    <row r="3101" spans="5:5" x14ac:dyDescent="0.3">
      <c r="E3101" s="54"/>
    </row>
    <row r="3102" spans="5:5" x14ac:dyDescent="0.3">
      <c r="E3102" s="54"/>
    </row>
    <row r="3103" spans="5:5" x14ac:dyDescent="0.3">
      <c r="E3103" s="54"/>
    </row>
    <row r="3104" spans="5:5" x14ac:dyDescent="0.3">
      <c r="E3104" s="54"/>
    </row>
    <row r="3105" spans="5:5" x14ac:dyDescent="0.3">
      <c r="E3105" s="54"/>
    </row>
    <row r="3106" spans="5:5" x14ac:dyDescent="0.3">
      <c r="E3106" s="54"/>
    </row>
    <row r="3107" spans="5:5" x14ac:dyDescent="0.3">
      <c r="E3107" s="54"/>
    </row>
    <row r="3108" spans="5:5" x14ac:dyDescent="0.3">
      <c r="E3108" s="54"/>
    </row>
    <row r="3109" spans="5:5" x14ac:dyDescent="0.3">
      <c r="E3109" s="54"/>
    </row>
    <row r="3110" spans="5:5" x14ac:dyDescent="0.3">
      <c r="E3110" s="54"/>
    </row>
    <row r="3111" spans="5:5" x14ac:dyDescent="0.3">
      <c r="E3111" s="54"/>
    </row>
    <row r="3112" spans="5:5" x14ac:dyDescent="0.3">
      <c r="E3112" s="54"/>
    </row>
    <row r="3113" spans="5:5" x14ac:dyDescent="0.3">
      <c r="E3113" s="54"/>
    </row>
    <row r="3114" spans="5:5" x14ac:dyDescent="0.3">
      <c r="E3114" s="54"/>
    </row>
    <row r="3115" spans="5:5" x14ac:dyDescent="0.3">
      <c r="E3115" s="54"/>
    </row>
    <row r="3116" spans="5:5" x14ac:dyDescent="0.3">
      <c r="E3116" s="54"/>
    </row>
    <row r="3117" spans="5:5" x14ac:dyDescent="0.3">
      <c r="E3117" s="54"/>
    </row>
    <row r="3118" spans="5:5" x14ac:dyDescent="0.3">
      <c r="E3118" s="54"/>
    </row>
    <row r="3119" spans="5:5" x14ac:dyDescent="0.3">
      <c r="E3119" s="54"/>
    </row>
    <row r="3120" spans="5:5" x14ac:dyDescent="0.3">
      <c r="E3120" s="54"/>
    </row>
    <row r="3121" spans="5:5" x14ac:dyDescent="0.3">
      <c r="E3121" s="54"/>
    </row>
    <row r="3122" spans="5:5" x14ac:dyDescent="0.3">
      <c r="E3122" s="54"/>
    </row>
    <row r="3123" spans="5:5" x14ac:dyDescent="0.3">
      <c r="E3123" s="54"/>
    </row>
    <row r="3124" spans="5:5" x14ac:dyDescent="0.3">
      <c r="E3124" s="54"/>
    </row>
    <row r="3125" spans="5:5" x14ac:dyDescent="0.3">
      <c r="E3125" s="54"/>
    </row>
    <row r="3126" spans="5:5" x14ac:dyDescent="0.3">
      <c r="E3126" s="54"/>
    </row>
    <row r="3127" spans="5:5" x14ac:dyDescent="0.3">
      <c r="E3127" s="54"/>
    </row>
    <row r="3128" spans="5:5" x14ac:dyDescent="0.3">
      <c r="E3128" s="54"/>
    </row>
    <row r="3129" spans="5:5" x14ac:dyDescent="0.3">
      <c r="E3129" s="54"/>
    </row>
    <row r="3130" spans="5:5" x14ac:dyDescent="0.3">
      <c r="E3130" s="54"/>
    </row>
    <row r="3131" spans="5:5" x14ac:dyDescent="0.3">
      <c r="E3131" s="54"/>
    </row>
    <row r="3132" spans="5:5" x14ac:dyDescent="0.3">
      <c r="E3132" s="54"/>
    </row>
    <row r="3133" spans="5:5" x14ac:dyDescent="0.3">
      <c r="E3133" s="54"/>
    </row>
    <row r="3134" spans="5:5" x14ac:dyDescent="0.3">
      <c r="E3134" s="54"/>
    </row>
    <row r="3135" spans="5:5" x14ac:dyDescent="0.3">
      <c r="E3135" s="54"/>
    </row>
    <row r="3136" spans="5:5" x14ac:dyDescent="0.3">
      <c r="E3136" s="54"/>
    </row>
    <row r="3137" spans="5:5" x14ac:dyDescent="0.3">
      <c r="E3137" s="54"/>
    </row>
    <row r="3138" spans="5:5" x14ac:dyDescent="0.3">
      <c r="E3138" s="54"/>
    </row>
    <row r="3139" spans="5:5" x14ac:dyDescent="0.3">
      <c r="E3139" s="54"/>
    </row>
    <row r="3140" spans="5:5" x14ac:dyDescent="0.3">
      <c r="E3140" s="54"/>
    </row>
    <row r="3141" spans="5:5" x14ac:dyDescent="0.3">
      <c r="E3141" s="54"/>
    </row>
    <row r="3142" spans="5:5" x14ac:dyDescent="0.3">
      <c r="E3142" s="54"/>
    </row>
    <row r="3143" spans="5:5" x14ac:dyDescent="0.3">
      <c r="E3143" s="54"/>
    </row>
    <row r="3144" spans="5:5" x14ac:dyDescent="0.3">
      <c r="E3144" s="54"/>
    </row>
    <row r="3145" spans="5:5" x14ac:dyDescent="0.3">
      <c r="E3145" s="54"/>
    </row>
    <row r="3146" spans="5:5" x14ac:dyDescent="0.3">
      <c r="E3146" s="54"/>
    </row>
    <row r="3147" spans="5:5" x14ac:dyDescent="0.3">
      <c r="E3147" s="54"/>
    </row>
    <row r="3148" spans="5:5" x14ac:dyDescent="0.3">
      <c r="E3148" s="54"/>
    </row>
    <row r="3149" spans="5:5" x14ac:dyDescent="0.3">
      <c r="E3149" s="54"/>
    </row>
    <row r="3150" spans="5:5" x14ac:dyDescent="0.3">
      <c r="E3150" s="54"/>
    </row>
    <row r="3151" spans="5:5" x14ac:dyDescent="0.3">
      <c r="E3151" s="54"/>
    </row>
    <row r="3152" spans="5:5" x14ac:dyDescent="0.3">
      <c r="E3152" s="54"/>
    </row>
    <row r="3153" spans="5:5" x14ac:dyDescent="0.3">
      <c r="E3153" s="54"/>
    </row>
    <row r="3154" spans="5:5" x14ac:dyDescent="0.3">
      <c r="E3154" s="54"/>
    </row>
    <row r="3155" spans="5:5" x14ac:dyDescent="0.3">
      <c r="E3155" s="54"/>
    </row>
    <row r="3156" spans="5:5" x14ac:dyDescent="0.3">
      <c r="E3156" s="54"/>
    </row>
    <row r="3157" spans="5:5" x14ac:dyDescent="0.3">
      <c r="E3157" s="54"/>
    </row>
    <row r="3158" spans="5:5" x14ac:dyDescent="0.3">
      <c r="E3158" s="54"/>
    </row>
    <row r="3159" spans="5:5" x14ac:dyDescent="0.3">
      <c r="E3159" s="54"/>
    </row>
    <row r="3160" spans="5:5" x14ac:dyDescent="0.3">
      <c r="E3160" s="54"/>
    </row>
    <row r="3161" spans="5:5" x14ac:dyDescent="0.3">
      <c r="E3161" s="54"/>
    </row>
    <row r="3162" spans="5:5" x14ac:dyDescent="0.3">
      <c r="E3162" s="54"/>
    </row>
    <row r="3163" spans="5:5" x14ac:dyDescent="0.3">
      <c r="E3163" s="54"/>
    </row>
    <row r="3164" spans="5:5" x14ac:dyDescent="0.3">
      <c r="E3164" s="54"/>
    </row>
    <row r="3165" spans="5:5" x14ac:dyDescent="0.3">
      <c r="E3165" s="54"/>
    </row>
    <row r="3166" spans="5:5" x14ac:dyDescent="0.3">
      <c r="E3166" s="54"/>
    </row>
    <row r="3167" spans="5:5" x14ac:dyDescent="0.3">
      <c r="E3167" s="54"/>
    </row>
    <row r="3168" spans="5:5" x14ac:dyDescent="0.3">
      <c r="E3168" s="54"/>
    </row>
    <row r="3169" spans="5:5" x14ac:dyDescent="0.3">
      <c r="E3169" s="54"/>
    </row>
    <row r="3170" spans="5:5" x14ac:dyDescent="0.3">
      <c r="E3170" s="54"/>
    </row>
    <row r="3171" spans="5:5" x14ac:dyDescent="0.3">
      <c r="E3171" s="54"/>
    </row>
    <row r="3172" spans="5:5" x14ac:dyDescent="0.3">
      <c r="E3172" s="54"/>
    </row>
    <row r="3173" spans="5:5" x14ac:dyDescent="0.3">
      <c r="E3173" s="54"/>
    </row>
    <row r="3174" spans="5:5" x14ac:dyDescent="0.3">
      <c r="E3174" s="54"/>
    </row>
    <row r="3175" spans="5:5" x14ac:dyDescent="0.3">
      <c r="E3175" s="54"/>
    </row>
    <row r="3176" spans="5:5" x14ac:dyDescent="0.3">
      <c r="E3176" s="54"/>
    </row>
    <row r="3177" spans="5:5" x14ac:dyDescent="0.3">
      <c r="E3177" s="54"/>
    </row>
    <row r="3178" spans="5:5" x14ac:dyDescent="0.3">
      <c r="E3178" s="54"/>
    </row>
    <row r="3179" spans="5:5" x14ac:dyDescent="0.3">
      <c r="E3179" s="54"/>
    </row>
    <row r="3180" spans="5:5" x14ac:dyDescent="0.3">
      <c r="E3180" s="54"/>
    </row>
    <row r="3181" spans="5:5" x14ac:dyDescent="0.3">
      <c r="E3181" s="54"/>
    </row>
    <row r="3182" spans="5:5" x14ac:dyDescent="0.3">
      <c r="E3182" s="54"/>
    </row>
    <row r="3183" spans="5:5" x14ac:dyDescent="0.3">
      <c r="E3183" s="54"/>
    </row>
    <row r="3184" spans="5:5" x14ac:dyDescent="0.3">
      <c r="E3184" s="54"/>
    </row>
    <row r="3185" spans="5:5" x14ac:dyDescent="0.3">
      <c r="E3185" s="54"/>
    </row>
    <row r="3186" spans="5:5" x14ac:dyDescent="0.3">
      <c r="E3186" s="54"/>
    </row>
    <row r="3187" spans="5:5" x14ac:dyDescent="0.3">
      <c r="E3187" s="54"/>
    </row>
    <row r="3188" spans="5:5" x14ac:dyDescent="0.3">
      <c r="E3188" s="54"/>
    </row>
    <row r="3189" spans="5:5" x14ac:dyDescent="0.3">
      <c r="E3189" s="54"/>
    </row>
    <row r="3190" spans="5:5" x14ac:dyDescent="0.3">
      <c r="E3190" s="54"/>
    </row>
    <row r="3191" spans="5:5" x14ac:dyDescent="0.3">
      <c r="E3191" s="54"/>
    </row>
    <row r="3192" spans="5:5" x14ac:dyDescent="0.3">
      <c r="E3192" s="54"/>
    </row>
    <row r="3193" spans="5:5" x14ac:dyDescent="0.3">
      <c r="E3193" s="54"/>
    </row>
    <row r="3194" spans="5:5" x14ac:dyDescent="0.3">
      <c r="E3194" s="54"/>
    </row>
    <row r="3195" spans="5:5" x14ac:dyDescent="0.3">
      <c r="E3195" s="54"/>
    </row>
    <row r="3196" spans="5:5" x14ac:dyDescent="0.3">
      <c r="E3196" s="54"/>
    </row>
    <row r="3197" spans="5:5" x14ac:dyDescent="0.3">
      <c r="E3197" s="54"/>
    </row>
    <row r="3198" spans="5:5" x14ac:dyDescent="0.3">
      <c r="E3198" s="54"/>
    </row>
    <row r="3199" spans="5:5" x14ac:dyDescent="0.3">
      <c r="E3199" s="54"/>
    </row>
    <row r="3200" spans="5:5" x14ac:dyDescent="0.3">
      <c r="E3200" s="54"/>
    </row>
    <row r="3201" spans="5:5" x14ac:dyDescent="0.3">
      <c r="E3201" s="54"/>
    </row>
    <row r="3202" spans="5:5" x14ac:dyDescent="0.3">
      <c r="E3202" s="54"/>
    </row>
    <row r="3203" spans="5:5" x14ac:dyDescent="0.3">
      <c r="E3203" s="54"/>
    </row>
    <row r="3204" spans="5:5" x14ac:dyDescent="0.3">
      <c r="E3204" s="54"/>
    </row>
    <row r="3205" spans="5:5" x14ac:dyDescent="0.3">
      <c r="E3205" s="54"/>
    </row>
    <row r="3206" spans="5:5" x14ac:dyDescent="0.3">
      <c r="E3206" s="54"/>
    </row>
    <row r="3207" spans="5:5" x14ac:dyDescent="0.3">
      <c r="E3207" s="54"/>
    </row>
    <row r="3208" spans="5:5" x14ac:dyDescent="0.3">
      <c r="E3208" s="54"/>
    </row>
    <row r="3209" spans="5:5" x14ac:dyDescent="0.3">
      <c r="E3209" s="54"/>
    </row>
    <row r="3210" spans="5:5" x14ac:dyDescent="0.3">
      <c r="E3210" s="54"/>
    </row>
    <row r="3211" spans="5:5" x14ac:dyDescent="0.3">
      <c r="E3211" s="54"/>
    </row>
    <row r="3212" spans="5:5" x14ac:dyDescent="0.3">
      <c r="E3212" s="54"/>
    </row>
    <row r="3213" spans="5:5" x14ac:dyDescent="0.3">
      <c r="E3213" s="54"/>
    </row>
    <row r="3214" spans="5:5" x14ac:dyDescent="0.3">
      <c r="E3214" s="54"/>
    </row>
    <row r="3215" spans="5:5" x14ac:dyDescent="0.3">
      <c r="E3215" s="54"/>
    </row>
    <row r="3216" spans="5:5" x14ac:dyDescent="0.3">
      <c r="E3216" s="54"/>
    </row>
    <row r="3217" spans="5:5" x14ac:dyDescent="0.3">
      <c r="E3217" s="54"/>
    </row>
    <row r="3218" spans="5:5" x14ac:dyDescent="0.3">
      <c r="E3218" s="54"/>
    </row>
    <row r="3219" spans="5:5" x14ac:dyDescent="0.3">
      <c r="E3219" s="54"/>
    </row>
    <row r="3220" spans="5:5" x14ac:dyDescent="0.3">
      <c r="E3220" s="54"/>
    </row>
    <row r="3221" spans="5:5" x14ac:dyDescent="0.3">
      <c r="E3221" s="54"/>
    </row>
    <row r="3222" spans="5:5" x14ac:dyDescent="0.3">
      <c r="E3222" s="54"/>
    </row>
    <row r="3223" spans="5:5" x14ac:dyDescent="0.3">
      <c r="E3223" s="54"/>
    </row>
    <row r="3224" spans="5:5" x14ac:dyDescent="0.3">
      <c r="E3224" s="54"/>
    </row>
    <row r="3225" spans="5:5" x14ac:dyDescent="0.3">
      <c r="E3225" s="54"/>
    </row>
    <row r="3226" spans="5:5" x14ac:dyDescent="0.3">
      <c r="E3226" s="54"/>
    </row>
    <row r="3227" spans="5:5" x14ac:dyDescent="0.3">
      <c r="E3227" s="54"/>
    </row>
    <row r="3228" spans="5:5" x14ac:dyDescent="0.3">
      <c r="E3228" s="54"/>
    </row>
    <row r="3229" spans="5:5" x14ac:dyDescent="0.3">
      <c r="E3229" s="54"/>
    </row>
    <row r="3230" spans="5:5" x14ac:dyDescent="0.3">
      <c r="E3230" s="54"/>
    </row>
    <row r="3231" spans="5:5" x14ac:dyDescent="0.3">
      <c r="E3231" s="54"/>
    </row>
    <row r="3232" spans="5:5" x14ac:dyDescent="0.3">
      <c r="E3232" s="54"/>
    </row>
    <row r="3233" spans="5:5" x14ac:dyDescent="0.3">
      <c r="E3233" s="54"/>
    </row>
    <row r="3234" spans="5:5" x14ac:dyDescent="0.3">
      <c r="E3234" s="54"/>
    </row>
    <row r="3235" spans="5:5" x14ac:dyDescent="0.3">
      <c r="E3235" s="54"/>
    </row>
    <row r="3236" spans="5:5" x14ac:dyDescent="0.3">
      <c r="E3236" s="54"/>
    </row>
    <row r="3237" spans="5:5" x14ac:dyDescent="0.3">
      <c r="E3237" s="54"/>
    </row>
    <row r="3238" spans="5:5" x14ac:dyDescent="0.3">
      <c r="E3238" s="54"/>
    </row>
    <row r="3239" spans="5:5" x14ac:dyDescent="0.3">
      <c r="E3239" s="54"/>
    </row>
    <row r="3240" spans="5:5" x14ac:dyDescent="0.3">
      <c r="E3240" s="54"/>
    </row>
    <row r="3241" spans="5:5" x14ac:dyDescent="0.3">
      <c r="E3241" s="54"/>
    </row>
    <row r="3242" spans="5:5" x14ac:dyDescent="0.3">
      <c r="E3242" s="54"/>
    </row>
    <row r="3243" spans="5:5" x14ac:dyDescent="0.3">
      <c r="E3243" s="54"/>
    </row>
    <row r="3244" spans="5:5" x14ac:dyDescent="0.3">
      <c r="E3244" s="54"/>
    </row>
    <row r="3245" spans="5:5" x14ac:dyDescent="0.3">
      <c r="E3245" s="54"/>
    </row>
    <row r="3246" spans="5:5" x14ac:dyDescent="0.3">
      <c r="E3246" s="54"/>
    </row>
    <row r="3247" spans="5:5" x14ac:dyDescent="0.3">
      <c r="E3247" s="54"/>
    </row>
    <row r="3248" spans="5:5" x14ac:dyDescent="0.3">
      <c r="E3248" s="54"/>
    </row>
    <row r="3249" spans="5:5" x14ac:dyDescent="0.3">
      <c r="E3249" s="54"/>
    </row>
    <row r="3250" spans="5:5" x14ac:dyDescent="0.3">
      <c r="E3250" s="54"/>
    </row>
    <row r="3251" spans="5:5" x14ac:dyDescent="0.3">
      <c r="E3251" s="54"/>
    </row>
    <row r="3252" spans="5:5" x14ac:dyDescent="0.3">
      <c r="E3252" s="54"/>
    </row>
    <row r="3253" spans="5:5" x14ac:dyDescent="0.3">
      <c r="E3253" s="54"/>
    </row>
    <row r="3254" spans="5:5" x14ac:dyDescent="0.3">
      <c r="E3254" s="54"/>
    </row>
    <row r="3255" spans="5:5" x14ac:dyDescent="0.3">
      <c r="E3255" s="54"/>
    </row>
    <row r="3256" spans="5:5" x14ac:dyDescent="0.3">
      <c r="E3256" s="54"/>
    </row>
    <row r="3257" spans="5:5" x14ac:dyDescent="0.3">
      <c r="E3257" s="54"/>
    </row>
    <row r="3258" spans="5:5" x14ac:dyDescent="0.3">
      <c r="E3258" s="54"/>
    </row>
    <row r="3259" spans="5:5" x14ac:dyDescent="0.3">
      <c r="E3259" s="54"/>
    </row>
    <row r="3260" spans="5:5" x14ac:dyDescent="0.3">
      <c r="E3260" s="54"/>
    </row>
    <row r="3261" spans="5:5" x14ac:dyDescent="0.3">
      <c r="E3261" s="54"/>
    </row>
    <row r="3262" spans="5:5" x14ac:dyDescent="0.3">
      <c r="E3262" s="54"/>
    </row>
    <row r="3263" spans="5:5" x14ac:dyDescent="0.3">
      <c r="E3263" s="54"/>
    </row>
    <row r="3264" spans="5:5" x14ac:dyDescent="0.3">
      <c r="E3264" s="54"/>
    </row>
    <row r="3265" spans="5:5" x14ac:dyDescent="0.3">
      <c r="E3265" s="54"/>
    </row>
    <row r="3266" spans="5:5" x14ac:dyDescent="0.3">
      <c r="E3266" s="54"/>
    </row>
    <row r="3267" spans="5:5" x14ac:dyDescent="0.3">
      <c r="E3267" s="54"/>
    </row>
    <row r="3268" spans="5:5" x14ac:dyDescent="0.3">
      <c r="E3268" s="54"/>
    </row>
    <row r="3269" spans="5:5" x14ac:dyDescent="0.3">
      <c r="E3269" s="54"/>
    </row>
    <row r="3270" spans="5:5" x14ac:dyDescent="0.3">
      <c r="E3270" s="54"/>
    </row>
    <row r="3271" spans="5:5" x14ac:dyDescent="0.3">
      <c r="E3271" s="54"/>
    </row>
    <row r="3272" spans="5:5" x14ac:dyDescent="0.3">
      <c r="E3272" s="54"/>
    </row>
    <row r="3273" spans="5:5" x14ac:dyDescent="0.3">
      <c r="E3273" s="54"/>
    </row>
    <row r="3274" spans="5:5" x14ac:dyDescent="0.3">
      <c r="E3274" s="54"/>
    </row>
    <row r="3275" spans="5:5" x14ac:dyDescent="0.3">
      <c r="E3275" s="54"/>
    </row>
    <row r="3276" spans="5:5" x14ac:dyDescent="0.3">
      <c r="E3276" s="54"/>
    </row>
    <row r="3277" spans="5:5" x14ac:dyDescent="0.3">
      <c r="E3277" s="54"/>
    </row>
    <row r="3278" spans="5:5" x14ac:dyDescent="0.3">
      <c r="E3278" s="54"/>
    </row>
    <row r="3279" spans="5:5" x14ac:dyDescent="0.3">
      <c r="E3279" s="54"/>
    </row>
    <row r="3280" spans="5:5" x14ac:dyDescent="0.3">
      <c r="E3280" s="54"/>
    </row>
    <row r="3281" spans="5:5" x14ac:dyDescent="0.3">
      <c r="E3281" s="54"/>
    </row>
    <row r="3282" spans="5:5" x14ac:dyDescent="0.3">
      <c r="E3282" s="54"/>
    </row>
    <row r="3283" spans="5:5" x14ac:dyDescent="0.3">
      <c r="E3283" s="54"/>
    </row>
    <row r="3284" spans="5:5" x14ac:dyDescent="0.3">
      <c r="E3284" s="54"/>
    </row>
    <row r="3285" spans="5:5" x14ac:dyDescent="0.3">
      <c r="E3285" s="54"/>
    </row>
    <row r="3286" spans="5:5" x14ac:dyDescent="0.3">
      <c r="E3286" s="54"/>
    </row>
    <row r="3287" spans="5:5" x14ac:dyDescent="0.3">
      <c r="E3287" s="54"/>
    </row>
    <row r="3288" spans="5:5" x14ac:dyDescent="0.3">
      <c r="E3288" s="54"/>
    </row>
    <row r="3289" spans="5:5" x14ac:dyDescent="0.3">
      <c r="E3289" s="54"/>
    </row>
    <row r="3290" spans="5:5" x14ac:dyDescent="0.3">
      <c r="E3290" s="54"/>
    </row>
    <row r="3291" spans="5:5" x14ac:dyDescent="0.3">
      <c r="E3291" s="54"/>
    </row>
    <row r="3292" spans="5:5" x14ac:dyDescent="0.3">
      <c r="E3292" s="54"/>
    </row>
    <row r="3293" spans="5:5" x14ac:dyDescent="0.3">
      <c r="E3293" s="54"/>
    </row>
    <row r="3294" spans="5:5" x14ac:dyDescent="0.3">
      <c r="E3294" s="54"/>
    </row>
    <row r="3295" spans="5:5" x14ac:dyDescent="0.3">
      <c r="E3295" s="54"/>
    </row>
    <row r="3296" spans="5:5" x14ac:dyDescent="0.3">
      <c r="E3296" s="54"/>
    </row>
    <row r="3297" spans="5:5" x14ac:dyDescent="0.3">
      <c r="E3297" s="54"/>
    </row>
    <row r="3298" spans="5:5" x14ac:dyDescent="0.3">
      <c r="E3298" s="54"/>
    </row>
    <row r="3299" spans="5:5" x14ac:dyDescent="0.3">
      <c r="E3299" s="54"/>
    </row>
    <row r="3300" spans="5:5" x14ac:dyDescent="0.3">
      <c r="E3300" s="54"/>
    </row>
    <row r="3301" spans="5:5" x14ac:dyDescent="0.3">
      <c r="E3301" s="54"/>
    </row>
    <row r="3302" spans="5:5" x14ac:dyDescent="0.3">
      <c r="E3302" s="54"/>
    </row>
    <row r="3303" spans="5:5" x14ac:dyDescent="0.3">
      <c r="E3303" s="54"/>
    </row>
    <row r="3304" spans="5:5" x14ac:dyDescent="0.3">
      <c r="E3304" s="54"/>
    </row>
    <row r="3305" spans="5:5" x14ac:dyDescent="0.3">
      <c r="E3305" s="54"/>
    </row>
    <row r="3306" spans="5:5" x14ac:dyDescent="0.3">
      <c r="E3306" s="54"/>
    </row>
    <row r="3307" spans="5:5" x14ac:dyDescent="0.3">
      <c r="E3307" s="54"/>
    </row>
    <row r="3308" spans="5:5" x14ac:dyDescent="0.3">
      <c r="E3308" s="54"/>
    </row>
    <row r="3309" spans="5:5" x14ac:dyDescent="0.3">
      <c r="E3309" s="54"/>
    </row>
    <row r="3310" spans="5:5" x14ac:dyDescent="0.3">
      <c r="E3310" s="54"/>
    </row>
    <row r="3311" spans="5:5" x14ac:dyDescent="0.3">
      <c r="E3311" s="54"/>
    </row>
    <row r="3312" spans="5:5" x14ac:dyDescent="0.3">
      <c r="E3312" s="54"/>
    </row>
    <row r="3313" spans="5:5" x14ac:dyDescent="0.3">
      <c r="E3313" s="54"/>
    </row>
    <row r="3314" spans="5:5" x14ac:dyDescent="0.3">
      <c r="E3314" s="54"/>
    </row>
    <row r="3315" spans="5:5" x14ac:dyDescent="0.3">
      <c r="E3315" s="54"/>
    </row>
    <row r="3316" spans="5:5" x14ac:dyDescent="0.3">
      <c r="E3316" s="54"/>
    </row>
    <row r="3317" spans="5:5" x14ac:dyDescent="0.3">
      <c r="E3317" s="54"/>
    </row>
    <row r="3318" spans="5:5" x14ac:dyDescent="0.3">
      <c r="E3318" s="54"/>
    </row>
    <row r="3319" spans="5:5" x14ac:dyDescent="0.3">
      <c r="E3319" s="54"/>
    </row>
    <row r="3320" spans="5:5" x14ac:dyDescent="0.3">
      <c r="E3320" s="54"/>
    </row>
    <row r="3321" spans="5:5" x14ac:dyDescent="0.3">
      <c r="E3321" s="54"/>
    </row>
    <row r="3322" spans="5:5" x14ac:dyDescent="0.3">
      <c r="E3322" s="54"/>
    </row>
    <row r="3323" spans="5:5" x14ac:dyDescent="0.3">
      <c r="E3323" s="54"/>
    </row>
    <row r="3324" spans="5:5" x14ac:dyDescent="0.3">
      <c r="E3324" s="54"/>
    </row>
    <row r="3325" spans="5:5" x14ac:dyDescent="0.3">
      <c r="E3325" s="54"/>
    </row>
    <row r="3326" spans="5:5" x14ac:dyDescent="0.3">
      <c r="E3326" s="54"/>
    </row>
    <row r="3327" spans="5:5" x14ac:dyDescent="0.3">
      <c r="E3327" s="54"/>
    </row>
    <row r="3328" spans="5:5" x14ac:dyDescent="0.3">
      <c r="E3328" s="54"/>
    </row>
    <row r="3329" spans="5:5" x14ac:dyDescent="0.3">
      <c r="E3329" s="54"/>
    </row>
    <row r="3330" spans="5:5" x14ac:dyDescent="0.3">
      <c r="E3330" s="54"/>
    </row>
    <row r="3331" spans="5:5" x14ac:dyDescent="0.3">
      <c r="E3331" s="54"/>
    </row>
    <row r="3332" spans="5:5" x14ac:dyDescent="0.3">
      <c r="E3332" s="54"/>
    </row>
    <row r="3333" spans="5:5" x14ac:dyDescent="0.3">
      <c r="E3333" s="54"/>
    </row>
    <row r="3334" spans="5:5" x14ac:dyDescent="0.3">
      <c r="E3334" s="54"/>
    </row>
    <row r="3335" spans="5:5" x14ac:dyDescent="0.3">
      <c r="E3335" s="54"/>
    </row>
    <row r="3336" spans="5:5" x14ac:dyDescent="0.3">
      <c r="E3336" s="54"/>
    </row>
    <row r="3337" spans="5:5" x14ac:dyDescent="0.3">
      <c r="E3337" s="54"/>
    </row>
    <row r="3338" spans="5:5" x14ac:dyDescent="0.3">
      <c r="E3338" s="54"/>
    </row>
    <row r="3339" spans="5:5" x14ac:dyDescent="0.3">
      <c r="E3339" s="54"/>
    </row>
    <row r="3340" spans="5:5" x14ac:dyDescent="0.3">
      <c r="E3340" s="54"/>
    </row>
    <row r="3341" spans="5:5" x14ac:dyDescent="0.3">
      <c r="E3341" s="54"/>
    </row>
    <row r="3342" spans="5:5" x14ac:dyDescent="0.3">
      <c r="E3342" s="54"/>
    </row>
    <row r="3343" spans="5:5" x14ac:dyDescent="0.3">
      <c r="E3343" s="54"/>
    </row>
    <row r="3344" spans="5:5" x14ac:dyDescent="0.3">
      <c r="E3344" s="54"/>
    </row>
    <row r="3345" spans="5:5" x14ac:dyDescent="0.3">
      <c r="E3345" s="54"/>
    </row>
    <row r="3346" spans="5:5" x14ac:dyDescent="0.3">
      <c r="E3346" s="54"/>
    </row>
    <row r="3347" spans="5:5" x14ac:dyDescent="0.3">
      <c r="E3347" s="54"/>
    </row>
    <row r="3348" spans="5:5" x14ac:dyDescent="0.3">
      <c r="E3348" s="54"/>
    </row>
    <row r="3349" spans="5:5" x14ac:dyDescent="0.3">
      <c r="E3349" s="54"/>
    </row>
    <row r="3350" spans="5:5" x14ac:dyDescent="0.3">
      <c r="E3350" s="54"/>
    </row>
    <row r="3351" spans="5:5" x14ac:dyDescent="0.3">
      <c r="E3351" s="54"/>
    </row>
    <row r="3352" spans="5:5" x14ac:dyDescent="0.3">
      <c r="E3352" s="54"/>
    </row>
    <row r="3353" spans="5:5" x14ac:dyDescent="0.3">
      <c r="E3353" s="54"/>
    </row>
    <row r="3354" spans="5:5" x14ac:dyDescent="0.3">
      <c r="E3354" s="54"/>
    </row>
    <row r="3355" spans="5:5" x14ac:dyDescent="0.3">
      <c r="E3355" s="54"/>
    </row>
    <row r="3356" spans="5:5" x14ac:dyDescent="0.3">
      <c r="E3356" s="54"/>
    </row>
    <row r="3357" spans="5:5" x14ac:dyDescent="0.3">
      <c r="E3357" s="54"/>
    </row>
    <row r="3358" spans="5:5" x14ac:dyDescent="0.3">
      <c r="E3358" s="54"/>
    </row>
    <row r="3359" spans="5:5" x14ac:dyDescent="0.3">
      <c r="E3359" s="54"/>
    </row>
    <row r="3360" spans="5:5" x14ac:dyDescent="0.3">
      <c r="E3360" s="54"/>
    </row>
    <row r="3361" spans="5:5" x14ac:dyDescent="0.3">
      <c r="E3361" s="54"/>
    </row>
    <row r="3362" spans="5:5" x14ac:dyDescent="0.3">
      <c r="E3362" s="54"/>
    </row>
    <row r="3363" spans="5:5" x14ac:dyDescent="0.3">
      <c r="E3363" s="54"/>
    </row>
    <row r="3364" spans="5:5" x14ac:dyDescent="0.3">
      <c r="E3364" s="54"/>
    </row>
    <row r="3365" spans="5:5" x14ac:dyDescent="0.3">
      <c r="E3365" s="54"/>
    </row>
    <row r="3366" spans="5:5" x14ac:dyDescent="0.3">
      <c r="E3366" s="54"/>
    </row>
    <row r="3367" spans="5:5" x14ac:dyDescent="0.3">
      <c r="E3367" s="54"/>
    </row>
    <row r="3368" spans="5:5" x14ac:dyDescent="0.3">
      <c r="E3368" s="54"/>
    </row>
    <row r="3369" spans="5:5" x14ac:dyDescent="0.3">
      <c r="E3369" s="54"/>
    </row>
    <row r="3370" spans="5:5" x14ac:dyDescent="0.3">
      <c r="E3370" s="54"/>
    </row>
    <row r="3371" spans="5:5" x14ac:dyDescent="0.3">
      <c r="E3371" s="54"/>
    </row>
    <row r="3372" spans="5:5" x14ac:dyDescent="0.3">
      <c r="E3372" s="54"/>
    </row>
    <row r="3373" spans="5:5" x14ac:dyDescent="0.3">
      <c r="E3373" s="54"/>
    </row>
    <row r="3374" spans="5:5" x14ac:dyDescent="0.3">
      <c r="E3374" s="54"/>
    </row>
    <row r="3375" spans="5:5" x14ac:dyDescent="0.3">
      <c r="E3375" s="54"/>
    </row>
    <row r="3376" spans="5:5" x14ac:dyDescent="0.3">
      <c r="E3376" s="54"/>
    </row>
    <row r="3377" spans="5:5" x14ac:dyDescent="0.3">
      <c r="E3377" s="54"/>
    </row>
    <row r="3378" spans="5:5" x14ac:dyDescent="0.3">
      <c r="E3378" s="54"/>
    </row>
    <row r="3379" spans="5:5" x14ac:dyDescent="0.3">
      <c r="E3379" s="54"/>
    </row>
    <row r="3380" spans="5:5" x14ac:dyDescent="0.3">
      <c r="E3380" s="54"/>
    </row>
    <row r="3381" spans="5:5" x14ac:dyDescent="0.3">
      <c r="E3381" s="54"/>
    </row>
    <row r="3382" spans="5:5" x14ac:dyDescent="0.3">
      <c r="E3382" s="54"/>
    </row>
    <row r="3383" spans="5:5" x14ac:dyDescent="0.3">
      <c r="E3383" s="54"/>
    </row>
    <row r="3384" spans="5:5" x14ac:dyDescent="0.3">
      <c r="E3384" s="54"/>
    </row>
    <row r="3385" spans="5:5" x14ac:dyDescent="0.3">
      <c r="E3385" s="54"/>
    </row>
    <row r="3386" spans="5:5" x14ac:dyDescent="0.3">
      <c r="E3386" s="54"/>
    </row>
    <row r="3387" spans="5:5" x14ac:dyDescent="0.3">
      <c r="E3387" s="54"/>
    </row>
    <row r="3388" spans="5:5" x14ac:dyDescent="0.3">
      <c r="E3388" s="54"/>
    </row>
    <row r="3389" spans="5:5" x14ac:dyDescent="0.3">
      <c r="E3389" s="54"/>
    </row>
    <row r="3390" spans="5:5" x14ac:dyDescent="0.3">
      <c r="E3390" s="54"/>
    </row>
    <row r="3391" spans="5:5" x14ac:dyDescent="0.3">
      <c r="E3391" s="54"/>
    </row>
    <row r="3392" spans="5:5" x14ac:dyDescent="0.3">
      <c r="E3392" s="54"/>
    </row>
    <row r="3393" spans="5:5" x14ac:dyDescent="0.3">
      <c r="E3393" s="54"/>
    </row>
    <row r="3394" spans="5:5" x14ac:dyDescent="0.3">
      <c r="E3394" s="54"/>
    </row>
    <row r="3395" spans="5:5" x14ac:dyDescent="0.3">
      <c r="E3395" s="54"/>
    </row>
    <row r="3396" spans="5:5" x14ac:dyDescent="0.3">
      <c r="E3396" s="54"/>
    </row>
    <row r="3397" spans="5:5" x14ac:dyDescent="0.3">
      <c r="E3397" s="54"/>
    </row>
    <row r="3398" spans="5:5" x14ac:dyDescent="0.3">
      <c r="E3398" s="54"/>
    </row>
    <row r="3399" spans="5:5" x14ac:dyDescent="0.3">
      <c r="E3399" s="54"/>
    </row>
    <row r="3400" spans="5:5" x14ac:dyDescent="0.3">
      <c r="E3400" s="54"/>
    </row>
    <row r="3401" spans="5:5" x14ac:dyDescent="0.3">
      <c r="E3401" s="54"/>
    </row>
    <row r="3402" spans="5:5" x14ac:dyDescent="0.3">
      <c r="E3402" s="54"/>
    </row>
    <row r="3403" spans="5:5" x14ac:dyDescent="0.3">
      <c r="E3403" s="54"/>
    </row>
    <row r="3404" spans="5:5" x14ac:dyDescent="0.3">
      <c r="E3404" s="54"/>
    </row>
    <row r="3405" spans="5:5" x14ac:dyDescent="0.3">
      <c r="E3405" s="54"/>
    </row>
    <row r="3406" spans="5:5" x14ac:dyDescent="0.3">
      <c r="E3406" s="54"/>
    </row>
    <row r="3407" spans="5:5" x14ac:dyDescent="0.3">
      <c r="E3407" s="54"/>
    </row>
    <row r="3408" spans="5:5" x14ac:dyDescent="0.3">
      <c r="E3408" s="54"/>
    </row>
    <row r="3409" spans="5:5" x14ac:dyDescent="0.3">
      <c r="E3409" s="54"/>
    </row>
    <row r="3410" spans="5:5" x14ac:dyDescent="0.3">
      <c r="E3410" s="54"/>
    </row>
    <row r="3411" spans="5:5" x14ac:dyDescent="0.3">
      <c r="E3411" s="54"/>
    </row>
    <row r="3412" spans="5:5" x14ac:dyDescent="0.3">
      <c r="E3412" s="54"/>
    </row>
    <row r="3413" spans="5:5" x14ac:dyDescent="0.3">
      <c r="E3413" s="54"/>
    </row>
    <row r="3414" spans="5:5" x14ac:dyDescent="0.3">
      <c r="E3414" s="54"/>
    </row>
    <row r="3415" spans="5:5" x14ac:dyDescent="0.3">
      <c r="E3415" s="54"/>
    </row>
    <row r="3416" spans="5:5" x14ac:dyDescent="0.3">
      <c r="E3416" s="54"/>
    </row>
    <row r="3417" spans="5:5" x14ac:dyDescent="0.3">
      <c r="E3417" s="54"/>
    </row>
    <row r="3418" spans="5:5" x14ac:dyDescent="0.3">
      <c r="E3418" s="54"/>
    </row>
    <row r="3419" spans="5:5" x14ac:dyDescent="0.3">
      <c r="E3419" s="54"/>
    </row>
    <row r="3420" spans="5:5" x14ac:dyDescent="0.3">
      <c r="E3420" s="54"/>
    </row>
    <row r="3421" spans="5:5" x14ac:dyDescent="0.3">
      <c r="E3421" s="54"/>
    </row>
    <row r="3422" spans="5:5" x14ac:dyDescent="0.3">
      <c r="E3422" s="54"/>
    </row>
    <row r="3423" spans="5:5" x14ac:dyDescent="0.3">
      <c r="E3423" s="54"/>
    </row>
    <row r="3424" spans="5:5" x14ac:dyDescent="0.3">
      <c r="E3424" s="54"/>
    </row>
    <row r="3425" spans="5:5" x14ac:dyDescent="0.3">
      <c r="E3425" s="54"/>
    </row>
    <row r="3426" spans="5:5" x14ac:dyDescent="0.3">
      <c r="E3426" s="54"/>
    </row>
    <row r="3427" spans="5:5" x14ac:dyDescent="0.3">
      <c r="E3427" s="54"/>
    </row>
    <row r="3428" spans="5:5" x14ac:dyDescent="0.3">
      <c r="E3428" s="54"/>
    </row>
    <row r="3429" spans="5:5" x14ac:dyDescent="0.3">
      <c r="E3429" s="54"/>
    </row>
    <row r="3430" spans="5:5" x14ac:dyDescent="0.3">
      <c r="E3430" s="54"/>
    </row>
    <row r="3431" spans="5:5" x14ac:dyDescent="0.3">
      <c r="E3431" s="54"/>
    </row>
    <row r="3432" spans="5:5" x14ac:dyDescent="0.3">
      <c r="E3432" s="54"/>
    </row>
    <row r="3433" spans="5:5" x14ac:dyDescent="0.3">
      <c r="E3433" s="54"/>
    </row>
    <row r="3434" spans="5:5" x14ac:dyDescent="0.3">
      <c r="E3434" s="54"/>
    </row>
    <row r="3435" spans="5:5" x14ac:dyDescent="0.3">
      <c r="E3435" s="54"/>
    </row>
    <row r="3436" spans="5:5" x14ac:dyDescent="0.3">
      <c r="E3436" s="54"/>
    </row>
    <row r="3437" spans="5:5" x14ac:dyDescent="0.3">
      <c r="E3437" s="54"/>
    </row>
    <row r="3438" spans="5:5" x14ac:dyDescent="0.3">
      <c r="E3438" s="54"/>
    </row>
    <row r="3439" spans="5:5" x14ac:dyDescent="0.3">
      <c r="E3439" s="54"/>
    </row>
    <row r="3440" spans="5:5" x14ac:dyDescent="0.3">
      <c r="E3440" s="54"/>
    </row>
    <row r="3441" spans="5:5" x14ac:dyDescent="0.3">
      <c r="E3441" s="54"/>
    </row>
    <row r="3442" spans="5:5" x14ac:dyDescent="0.3">
      <c r="E3442" s="54"/>
    </row>
    <row r="3443" spans="5:5" x14ac:dyDescent="0.3">
      <c r="E3443" s="54"/>
    </row>
    <row r="3444" spans="5:5" x14ac:dyDescent="0.3">
      <c r="E3444" s="54"/>
    </row>
    <row r="3445" spans="5:5" x14ac:dyDescent="0.3">
      <c r="E3445" s="54"/>
    </row>
    <row r="3446" spans="5:5" x14ac:dyDescent="0.3">
      <c r="E3446" s="54"/>
    </row>
    <row r="3447" spans="5:5" x14ac:dyDescent="0.3">
      <c r="E3447" s="54"/>
    </row>
    <row r="3448" spans="5:5" x14ac:dyDescent="0.3">
      <c r="E3448" s="54"/>
    </row>
    <row r="3449" spans="5:5" x14ac:dyDescent="0.3">
      <c r="E3449" s="54"/>
    </row>
    <row r="3450" spans="5:5" x14ac:dyDescent="0.3">
      <c r="E3450" s="54"/>
    </row>
    <row r="3451" spans="5:5" x14ac:dyDescent="0.3">
      <c r="E3451" s="54"/>
    </row>
    <row r="3452" spans="5:5" x14ac:dyDescent="0.3">
      <c r="E3452" s="54"/>
    </row>
    <row r="3453" spans="5:5" x14ac:dyDescent="0.3">
      <c r="E3453" s="54"/>
    </row>
    <row r="3454" spans="5:5" x14ac:dyDescent="0.3">
      <c r="E3454" s="54"/>
    </row>
    <row r="3455" spans="5:5" ht="15.6" x14ac:dyDescent="0.3">
      <c r="E3455" s="57"/>
    </row>
    <row r="3456" spans="5:5" ht="15.6" x14ac:dyDescent="0.3">
      <c r="E3456" s="57"/>
    </row>
    <row r="3457" spans="5:5" ht="15.6" x14ac:dyDescent="0.3">
      <c r="E3457" s="57"/>
    </row>
    <row r="3458" spans="5:5" ht="15.6" x14ac:dyDescent="0.3">
      <c r="E3458" s="58"/>
    </row>
  </sheetData>
  <sortState xmlns:xlrd2="http://schemas.microsoft.com/office/spreadsheetml/2017/richdata2" ref="N3:O672">
    <sortCondition descending="1" ref="O3:O672"/>
  </sortState>
  <hyperlinks>
    <hyperlink ref="A3" r:id="rId1" xr:uid="{3BFB7E22-FE23-46FF-82A7-475B9F640266}"/>
    <hyperlink ref="D648" r:id="rId2" xr:uid="{7BF8C017-82F8-4CDC-BE97-8A8D621586E0}"/>
    <hyperlink ref="A776" r:id="rId3" xr:uid="{747800F1-880A-47E7-8B72-3171822B748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50bd53-acda-4dbf-a07c-25643538779e" xsi:nil="true"/>
    <lcf76f155ced4ddcb4097134ff3c332f xmlns="272e06a2-ebab-419b-b585-78c7b1e9f31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8117B6505F494B9593AAC7184EA56A" ma:contentTypeVersion="18" ma:contentTypeDescription="Create a new document." ma:contentTypeScope="" ma:versionID="c05711cdb659f23b183b0fe42c256cb5">
  <xsd:schema xmlns:xsd="http://www.w3.org/2001/XMLSchema" xmlns:xs="http://www.w3.org/2001/XMLSchema" xmlns:p="http://schemas.microsoft.com/office/2006/metadata/properties" xmlns:ns2="272e06a2-ebab-419b-b585-78c7b1e9f318" xmlns:ns3="7d50bd53-acda-4dbf-a07c-25643538779e" targetNamespace="http://schemas.microsoft.com/office/2006/metadata/properties" ma:root="true" ma:fieldsID="fb3fadeaa72070789698d345cc17a2ab" ns2:_="" ns3:_="">
    <xsd:import namespace="272e06a2-ebab-419b-b585-78c7b1e9f318"/>
    <xsd:import namespace="7d50bd53-acda-4dbf-a07c-2564353877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2e06a2-ebab-419b-b585-78c7b1e9f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bda1b1-2a00-4af6-add8-9b8cb8332b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50bd53-acda-4dbf-a07c-25643538779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5217f6c-e924-4d40-b7ec-e91799c1bde6}" ma:internalName="TaxCatchAll" ma:showField="CatchAllData" ma:web="7d50bd53-acda-4dbf-a07c-256435387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CA9FD1-362A-44F4-B33D-0F166F670335}">
  <ds:schemaRefs>
    <ds:schemaRef ds:uri="272e06a2-ebab-419b-b585-78c7b1e9f318"/>
    <ds:schemaRef ds:uri="http://schemas.openxmlformats.org/package/2006/metadata/core-properties"/>
    <ds:schemaRef ds:uri="http://purl.org/dc/terms/"/>
    <ds:schemaRef ds:uri="7d50bd53-acda-4dbf-a07c-25643538779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8E718A65-D944-4E74-8841-DACE04178269}">
  <ds:schemaRefs>
    <ds:schemaRef ds:uri="http://schemas.microsoft.com/sharepoint/v3/contenttype/forms"/>
  </ds:schemaRefs>
</ds:datastoreItem>
</file>

<file path=customXml/itemProps3.xml><?xml version="1.0" encoding="utf-8"?>
<ds:datastoreItem xmlns:ds="http://schemas.openxmlformats.org/officeDocument/2006/customXml" ds:itemID="{EC9BF898-4B81-47CE-BA53-A687BC0DE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2e06a2-ebab-419b-b585-78c7b1e9f318"/>
    <ds:schemaRef ds:uri="7d50bd53-acda-4dbf-a07c-256435387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26</vt:i4>
      </vt:variant>
    </vt:vector>
  </HeadingPairs>
  <TitlesOfParts>
    <vt:vector size="32" baseType="lpstr">
      <vt:lpstr>Instructions</vt:lpstr>
      <vt:lpstr>Example</vt:lpstr>
      <vt:lpstr>Referral_Requests</vt:lpstr>
      <vt:lpstr>Lists</vt:lpstr>
      <vt:lpstr>Slots</vt:lpstr>
      <vt:lpstr>Referral_Partners</vt:lpstr>
      <vt:lpstr>Example!Address</vt:lpstr>
      <vt:lpstr>Address</vt:lpstr>
      <vt:lpstr>Age</vt:lpstr>
      <vt:lpstr>Collection_Slot</vt:lpstr>
      <vt:lpstr>Example!CollectionDate</vt:lpstr>
      <vt:lpstr>CollectionDate</vt:lpstr>
      <vt:lpstr>Example!CollectionTime</vt:lpstr>
      <vt:lpstr>CollectionTime</vt:lpstr>
      <vt:lpstr>Example!Email</vt:lpstr>
      <vt:lpstr>Email</vt:lpstr>
      <vt:lpstr>Family</vt:lpstr>
      <vt:lpstr>Gender</vt:lpstr>
      <vt:lpstr>Example!Mobile</vt:lpstr>
      <vt:lpstr>Mobile</vt:lpstr>
      <vt:lpstr>Example!Organisation</vt:lpstr>
      <vt:lpstr>Organisation</vt:lpstr>
      <vt:lpstr>Pickup</vt:lpstr>
      <vt:lpstr>Example!Postcode</vt:lpstr>
      <vt:lpstr>Postcode</vt:lpstr>
      <vt:lpstr>Reason</vt:lpstr>
      <vt:lpstr>Example!ReferralSource</vt:lpstr>
      <vt:lpstr>ReferralSource</vt:lpstr>
      <vt:lpstr>Example!Team</vt:lpstr>
      <vt:lpstr>Team</vt:lpstr>
      <vt:lpstr>Example!Town</vt:lpstr>
      <vt:lpstr>Town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dc:creator>
  <cp:keywords/>
  <dc:description/>
  <cp:lastModifiedBy>Stripey Stork (Margarida Littlefair)</cp:lastModifiedBy>
  <cp:revision/>
  <dcterms:created xsi:type="dcterms:W3CDTF">2021-09-23T12:52:21Z</dcterms:created>
  <dcterms:modified xsi:type="dcterms:W3CDTF">2024-11-04T14:46:57Z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0x010100698117B6505F494B9593AAC7184EA56A</vt:lpwstr>
  </property>
  <property fmtid="{D5CDD505-2E9C-101B-9397-08002B2CF9AE}" pid="3" name="MediaServiceImageTags">
    <vt:lpwstr/>
  </property>
</Properties>
</file>